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" windowWidth="19068" windowHeight="8208" activeTab="1"/>
  </bookViews>
  <sheets>
    <sheet name="Дод. 4" sheetId="1" r:id="rId1"/>
    <sheet name="Дод. 5" sheetId="2" r:id="rId2"/>
    <sheet name="Лист4" sheetId="3" r:id="rId3"/>
  </sheets>
  <definedNames>
    <definedName name="_xlnm.Print_Titles" localSheetId="0">'Дод. 4'!$13:$17</definedName>
    <definedName name="_xlnm.Print_Area" localSheetId="0">'Дод. 4'!$A$1:$X$73</definedName>
    <definedName name="_xlnm.Print_Area" localSheetId="1">'Дод. 5'!$A$1:$G$39</definedName>
  </definedNames>
  <calcPr fullCalcOnLoad="1"/>
</workbook>
</file>

<file path=xl/sharedStrings.xml><?xml version="1.0" encoding="utf-8"?>
<sst xmlns="http://schemas.openxmlformats.org/spreadsheetml/2006/main" count="175" uniqueCount="144">
  <si>
    <t>№ з/п</t>
  </si>
  <si>
    <t>Найменування заходів (пооб'єктно)</t>
  </si>
  <si>
    <t>(підпис)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</si>
  <si>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</si>
  <si>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</si>
  <si>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</si>
  <si>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</si>
  <si>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Усього за інвестиційною програмою</t>
  </si>
  <si>
    <t>2.2</t>
  </si>
  <si>
    <t>1.2</t>
  </si>
  <si>
    <t xml:space="preserve">ПОГОДЖЕНО </t>
  </si>
  <si>
    <t xml:space="preserve">ЗАТВЕРДЖЕНО                         </t>
  </si>
  <si>
    <t>_______________________________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</si>
  <si>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</si>
  <si>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</si>
  <si>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</si>
  <si>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</si>
  <si>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</si>
  <si>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</si>
  <si>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Інші заходи, з них:</t>
  </si>
  <si>
    <t>ІІ</t>
  </si>
  <si>
    <t>Усього за розділом І</t>
  </si>
  <si>
    <t>Усього за розділом ІІ</t>
  </si>
  <si>
    <t>Кількісний показник (одиниця виміру)</t>
  </si>
  <si>
    <t>(П.І.Б.)</t>
  </si>
  <si>
    <t>1.1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</si>
  <si>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</si>
  <si>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</si>
  <si>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</si>
  <si>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</si>
  <si>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</si>
  <si>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</si>
  <si>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</si>
  <si>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</si>
  <si>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t xml:space="preserve">  2.1</t>
  </si>
  <si>
    <t>Усього за підпунктом 2.1</t>
  </si>
  <si>
    <t>2.3</t>
  </si>
  <si>
    <t>2.4</t>
  </si>
  <si>
    <t>2.5</t>
  </si>
  <si>
    <t>Усього за підпунктом  2.4</t>
  </si>
  <si>
    <t>2.6</t>
  </si>
  <si>
    <t>Усього за підпунктом 2.6</t>
  </si>
  <si>
    <t>Заходи щодо модернізації та закупівлі транспортних засобів спеціального та спеціалізованого призначення, з них:</t>
  </si>
  <si>
    <t>1.5</t>
  </si>
  <si>
    <t>Усього за підпунктом 1.7</t>
  </si>
  <si>
    <t>1.8</t>
  </si>
  <si>
    <t>Усього за підпунктом 1.8</t>
  </si>
  <si>
    <t>Фінансовий план використання коштів на виконання інвестиційної програми за джерелами фінансування, тис. грн (без ПДВ)</t>
  </si>
  <si>
    <t>Заходи щодо підвищення якості послуг з централізованого водопостачання, з них:</t>
  </si>
  <si>
    <t>1.1.1</t>
  </si>
  <si>
    <t>1.2.1</t>
  </si>
  <si>
    <t>2.5.1</t>
  </si>
  <si>
    <t>В.А. Лісніченко</t>
  </si>
  <si>
    <t>Додаток  4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</si>
  <si>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(найменування органу місцевого самоврядування)</t>
  </si>
  <si>
    <t>"______"_____________________ 20____ року</t>
  </si>
  <si>
    <t xml:space="preserve">                                    ДП "НАЕК"Енергоатом" ВП "Южно-Українська АЕС" 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</si>
  <si>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</si>
  <si>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</si>
  <si>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</si>
  <si>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 xml:space="preserve"> За способом виконання,                 тис. грн (без ПДВ)</t>
  </si>
  <si>
    <t>Графік здійснення заходів та використання коштів на планований період,                     тис. грн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</si>
  <si>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</si>
  <si>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</si>
  <si>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</si>
  <si>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</si>
  <si>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</si>
  <si>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госпо          дарський  (вартість    матеріальних ресурсів)</t>
  </si>
  <si>
    <t>підряд ний</t>
  </si>
  <si>
    <t>І кв.</t>
  </si>
  <si>
    <t>ІІ кв.</t>
  </si>
  <si>
    <t>ІІІ кв.</t>
  </si>
  <si>
    <t>ІV кв.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</si>
  <si>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</si>
  <si>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</si>
  <si>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</si>
  <si>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</si>
  <si>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</si>
  <si>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водопостачання, з урахуванням:</t>
    </r>
  </si>
  <si>
    <t>Заходи зі зниження питомих витрат, а також втрат ресурсів, з них:</t>
  </si>
  <si>
    <t xml:space="preserve">  1.3</t>
  </si>
  <si>
    <t>Заходи щодо впровадження та розвитку інформаційних технологій, з них:</t>
  </si>
  <si>
    <t>1.7</t>
  </si>
  <si>
    <t xml:space="preserve">  1.8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</si>
  <si>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</si>
  <si>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>Заходи зі зниження питомих витрат,  а також втрат ресурсів, з них: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</si>
  <si>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</si>
  <si>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</si>
  <si>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</si>
  <si>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</si>
  <si>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Усього за підпунктом  2.5</t>
  </si>
  <si>
    <t>Усього за інвестиційним планом</t>
  </si>
  <si>
    <t>Примітки: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</si>
  <si>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</si>
  <si>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План витрат за джерелами фінансування на виконання інвестиційної програми для врахування у структурі тарифів на 12 місяців     </t>
  </si>
  <si>
    <t xml:space="preserve">Найменування заходів </t>
  </si>
  <si>
    <t>Кошти, що враховуються у структурі тарифів за джерелами фінансування,  
тис. грн (без ПДВ)</t>
  </si>
  <si>
    <t>амортизаційні відрахування</t>
  </si>
  <si>
    <t xml:space="preserve"> сума позичкових коштів та відсотків за їх  використання, що підлягає поверненню у планованому періоді</t>
  </si>
  <si>
    <t>Водопостачання</t>
  </si>
  <si>
    <t>Будівництво, реконструкція та модернізація об’єктів водопостачання, з урахуванням:</t>
  </si>
  <si>
    <t xml:space="preserve">Заходи зі зниження питомих витрат, а також втрат ресурсів </t>
  </si>
  <si>
    <t xml:space="preserve"> 1.2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</si>
  <si>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</si>
  <si>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</si>
  <si>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 xml:space="preserve">Заходи щодо підвищення якості послуг з централізованого водопостачання 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</si>
  <si>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</si>
  <si>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</si>
  <si>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Заходи щодо підвищення екологічної безпеки та охорони навколишнього середовища</t>
  </si>
  <si>
    <t>Інші заходи</t>
  </si>
  <si>
    <t>Водовідведення</t>
  </si>
  <si>
    <t xml:space="preserve"> Будівництво, реконструкція та модернізація об’єктів водовідведення, з урахуванням:</t>
  </si>
  <si>
    <t xml:space="preserve"> 2.1</t>
  </si>
  <si>
    <t>Заходи зі зниження питомих витрат, а також втрат ресурсів</t>
  </si>
  <si>
    <t xml:space="preserve"> (підпис)</t>
  </si>
  <si>
    <t xml:space="preserve">        (підпис)</t>
  </si>
  <si>
    <t>Генеральним директором
ДП "НАЕК "Енергоатом" ВП "ЮУ АЕС"</t>
  </si>
  <si>
    <t>1.4.1</t>
  </si>
  <si>
    <t>ДП "НАЕК "Енергоатом" ВП "Южно-Українська АЕС"</t>
  </si>
  <si>
    <t>_________</t>
  </si>
  <si>
    <t>рішенням _________________________________</t>
  </si>
  <si>
    <t>__________________________________________</t>
  </si>
  <si>
    <t>від _________________________ №____________</t>
  </si>
  <si>
    <t>на 2020 рік</t>
  </si>
  <si>
    <t xml:space="preserve">                                   Річний  інвестиційний план на 2020 рік</t>
  </si>
  <si>
    <t>1.1.2</t>
  </si>
  <si>
    <t xml:space="preserve">Дренажна система АФТ модифікації АПМ-ТФ-115 </t>
  </si>
  <si>
    <t>Спектрофотометр "ULAB102"</t>
  </si>
  <si>
    <t>Заміна запірної арматури: засувка 30ч915бр Ду600</t>
  </si>
  <si>
    <t>що не підлягають поверненню</t>
  </si>
  <si>
    <t>Заміна ЗІП до насосу 20А-18х3</t>
  </si>
  <si>
    <t>Начальник УКБ</t>
  </si>
  <si>
    <t>П.М. Вірич</t>
  </si>
  <si>
    <t>Начальник ТВ УКБ</t>
  </si>
  <si>
    <t>О.В. Балабанов</t>
  </si>
  <si>
    <r>
      <t xml:space="preserve">         </t>
    </r>
    <r>
      <rPr>
        <u val="single"/>
        <sz val="12"/>
        <rFont val="Times New Roman"/>
        <family val="1"/>
      </rPr>
      <t xml:space="preserve">            </t>
    </r>
    <r>
      <rPr>
        <b/>
        <u val="single"/>
        <sz val="12"/>
        <rFont val="Times New Roman"/>
        <family val="1"/>
      </rPr>
      <t xml:space="preserve">  О.В. Балабанов</t>
    </r>
    <r>
      <rPr>
        <u val="single"/>
        <sz val="12"/>
        <rFont val="Times New Roman"/>
        <family val="1"/>
      </rPr>
      <t xml:space="preserve">                    </t>
    </r>
  </si>
  <si>
    <t xml:space="preserve">        Начальник ТВ УКБ            </t>
  </si>
  <si>
    <r>
      <t xml:space="preserve">                 </t>
    </r>
    <r>
      <rPr>
        <u val="single"/>
        <sz val="12"/>
        <rFont val="Times New Roman"/>
        <family val="1"/>
      </rPr>
      <t xml:space="preserve">         </t>
    </r>
    <r>
      <rPr>
        <b/>
        <u val="single"/>
        <sz val="12"/>
        <rFont val="Times New Roman"/>
        <family val="1"/>
      </rPr>
      <t xml:space="preserve">Начальник УКБ    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           __________         </t>
    </r>
    <r>
      <rPr>
        <u val="single"/>
        <sz val="12"/>
        <rFont val="Times New Roman"/>
        <family val="1"/>
      </rPr>
      <t xml:space="preserve">               </t>
    </r>
    <r>
      <rPr>
        <b/>
        <u val="single"/>
        <sz val="12"/>
        <rFont val="Times New Roman"/>
        <family val="1"/>
      </rPr>
      <t>П.М. Вірич</t>
    </r>
    <r>
      <rPr>
        <u val="single"/>
        <sz val="12"/>
        <rFont val="Times New Roman"/>
        <family val="1"/>
      </rPr>
      <t xml:space="preserve">                            </t>
    </r>
  </si>
  <si>
    <t>2 324,413</t>
  </si>
  <si>
    <r>
      <t>2 358,8/(1+0,165) + 2 358,8/(1+0,165)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+ 2 358,8/(1+0,165)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+ 2 358,8/(1+0,165)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+ 2 358,8/(1+0,165)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– 2324,413/(1+0,165) </t>
    </r>
  </si>
  <si>
    <t>NPV</t>
  </si>
  <si>
    <t>PO</t>
  </si>
  <si>
    <t xml:space="preserve"> сума інших  залучених коштів, що не підлягає поверненню у планованому періоді </t>
  </si>
  <si>
    <t>Реконструкція водопровідних мереж: улаштування приладів обліку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</si>
</sst>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г_р_н_._-;\-* #,##0.00\ _г_р_н_._-;_-* &quot;-&quot;??\ _г_р_н_._-;_-@_-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24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4" fontId="5" fillId="0" borderId="10" xfId="53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 horizontal="center"/>
    </xf>
    <xf numFmtId="4" fontId="4" fillId="0" borderId="10" xfId="53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 horizontal="right" vertical="center"/>
    </xf>
    <xf numFmtId="3" fontId="4" fillId="0" borderId="10" xfId="53" applyNumberFormat="1" applyFont="1" applyFill="1" applyBorder="1" applyAlignment="1">
      <alignment horizontal="center" wrapText="1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44" fontId="11" fillId="0" borderId="10" xfId="0" applyNumberFormat="1" applyFont="1" applyFill="1" applyBorder="1" applyAlignment="1">
      <alignment horizontal="center"/>
    </xf>
    <xf numFmtId="3" fontId="11" fillId="0" borderId="10" xfId="53" applyNumberFormat="1" applyFont="1" applyFill="1" applyBorder="1" applyAlignment="1">
      <alignment horizontal="center" wrapText="1"/>
      <protection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44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44" fontId="15" fillId="0" borderId="11" xfId="0" applyNumberFormat="1" applyFont="1" applyFill="1" applyBorder="1" applyAlignment="1">
      <alignment horizontal="center" vertical="center"/>
    </xf>
    <xf numFmtId="44" fontId="15" fillId="0" borderId="12" xfId="0" applyNumberFormat="1" applyFont="1" applyFill="1" applyBorder="1" applyAlignment="1">
      <alignment horizontal="center"/>
    </xf>
    <xf numFmtId="44" fontId="11" fillId="0" borderId="13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/>
    </xf>
    <xf numFmtId="3" fontId="5" fillId="0" borderId="10" xfId="53" applyNumberFormat="1" applyFont="1" applyFill="1" applyBorder="1" applyAlignment="1">
      <alignment wrapText="1"/>
      <protection/>
    </xf>
    <xf numFmtId="3" fontId="11" fillId="0" borderId="10" xfId="53" applyNumberFormat="1" applyFont="1" applyFill="1" applyBorder="1" applyAlignment="1">
      <alignment wrapText="1"/>
      <protection/>
    </xf>
    <xf numFmtId="0" fontId="11" fillId="0" borderId="14" xfId="0" applyFont="1" applyFill="1" applyBorder="1" applyAlignment="1">
      <alignment/>
    </xf>
    <xf numFmtId="44" fontId="11" fillId="0" borderId="15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53" applyNumberFormat="1" applyFont="1" applyFill="1" applyBorder="1" applyAlignment="1">
      <alignment horizontal="right" vertical="center" wrapText="1"/>
      <protection/>
    </xf>
    <xf numFmtId="4" fontId="11" fillId="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4" borderId="0" xfId="0" applyFont="1" applyFill="1" applyAlignment="1">
      <alignment/>
    </xf>
    <xf numFmtId="0" fontId="6" fillId="24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/>
    </xf>
    <xf numFmtId="0" fontId="15" fillId="24" borderId="10" xfId="33" applyFont="1" applyFill="1" applyBorder="1" applyAlignment="1" applyProtection="1">
      <alignment horizontal="center" wrapText="1"/>
      <protection locked="0"/>
    </xf>
    <xf numFmtId="0" fontId="11" fillId="24" borderId="0" xfId="0" applyFont="1" applyFill="1" applyAlignment="1">
      <alignment horizont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0" borderId="10" xfId="33" applyNumberFormat="1" applyFont="1" applyFill="1" applyBorder="1" applyAlignment="1" applyProtection="1">
      <alignment vertical="center" wrapText="1"/>
      <protection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wrapText="1"/>
    </xf>
    <xf numFmtId="4" fontId="15" fillId="24" borderId="10" xfId="0" applyNumberFormat="1" applyFont="1" applyFill="1" applyBorder="1" applyAlignment="1">
      <alignment/>
    </xf>
    <xf numFmtId="4" fontId="15" fillId="24" borderId="10" xfId="0" applyNumberFormat="1" applyFont="1" applyFill="1" applyBorder="1" applyAlignment="1">
      <alignment horizontal="right"/>
    </xf>
    <xf numFmtId="14" fontId="11" fillId="2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right"/>
    </xf>
    <xf numFmtId="0" fontId="15" fillId="24" borderId="10" xfId="0" applyFont="1" applyFill="1" applyBorder="1" applyAlignment="1">
      <alignment wrapText="1"/>
    </xf>
    <xf numFmtId="0" fontId="15" fillId="24" borderId="1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4" borderId="0" xfId="0" applyFont="1" applyFill="1" applyAlignment="1">
      <alignment wrapText="1"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vertical="top"/>
    </xf>
    <xf numFmtId="4" fontId="11" fillId="0" borderId="10" xfId="53" applyNumberFormat="1" applyFont="1" applyFill="1" applyBorder="1" applyAlignment="1">
      <alignment horizontal="center" wrapText="1"/>
      <protection/>
    </xf>
    <xf numFmtId="4" fontId="15" fillId="0" borderId="10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5" xfId="53" applyNumberFormat="1" applyFont="1" applyFill="1" applyBorder="1" applyAlignment="1">
      <alignment horizontal="right" vertical="center" wrapText="1"/>
      <protection/>
    </xf>
    <xf numFmtId="3" fontId="5" fillId="0" borderId="15" xfId="53" applyNumberFormat="1" applyFont="1" applyFill="1" applyBorder="1" applyAlignment="1">
      <alignment horizontal="center" wrapText="1"/>
      <protection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 horizontal="right"/>
    </xf>
    <xf numFmtId="3" fontId="15" fillId="0" borderId="10" xfId="53" applyNumberFormat="1" applyFont="1" applyFill="1" applyBorder="1" applyAlignment="1">
      <alignment horizontal="center" wrapText="1"/>
      <protection/>
    </xf>
    <xf numFmtId="4" fontId="11" fillId="0" borderId="10" xfId="33" applyNumberFormat="1" applyFont="1" applyFill="1" applyBorder="1" applyAlignment="1" applyProtection="1">
      <alignment horizontal="center" vertical="center" wrapText="1"/>
      <protection/>
    </xf>
    <xf numFmtId="4" fontId="5" fillId="0" borderId="15" xfId="53" applyNumberFormat="1" applyFont="1" applyFill="1" applyBorder="1" applyAlignment="1">
      <alignment horizontal="center" wrapText="1"/>
      <protection/>
    </xf>
    <xf numFmtId="4" fontId="15" fillId="0" borderId="10" xfId="53" applyNumberFormat="1" applyFont="1" applyFill="1" applyBorder="1" applyAlignment="1">
      <alignment horizontal="center" wrapText="1"/>
      <protection/>
    </xf>
    <xf numFmtId="4" fontId="11" fillId="0" borderId="10" xfId="33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4" fontId="0" fillId="0" borderId="0" xfId="0" applyNumberFormat="1" applyAlignment="1">
      <alignment/>
    </xf>
    <xf numFmtId="4" fontId="4" fillId="0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5" fillId="24" borderId="10" xfId="0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33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9" fontId="0" fillId="0" borderId="0" xfId="0" applyNumberFormat="1" applyAlignment="1">
      <alignment/>
    </xf>
    <xf numFmtId="4" fontId="5" fillId="24" borderId="15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53" applyNumberFormat="1" applyFont="1" applyFill="1" applyBorder="1" applyAlignment="1">
      <alignment horizontal="right" wrapText="1"/>
      <protection/>
    </xf>
    <xf numFmtId="0" fontId="15" fillId="0" borderId="19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 wrapText="1"/>
      <protection/>
    </xf>
    <xf numFmtId="0" fontId="15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44" fontId="15" fillId="0" borderId="13" xfId="0" applyNumberFormat="1" applyFont="1" applyFill="1" applyBorder="1" applyAlignment="1">
      <alignment horizontal="center"/>
    </xf>
    <xf numFmtId="44" fontId="15" fillId="0" borderId="20" xfId="0" applyNumberFormat="1" applyFont="1" applyFill="1" applyBorder="1" applyAlignment="1">
      <alignment horizontal="center"/>
    </xf>
    <xf numFmtId="44" fontId="15" fillId="0" borderId="14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13" xfId="33" applyNumberFormat="1" applyFont="1" applyFill="1" applyBorder="1" applyAlignment="1" applyProtection="1">
      <alignment horizontal="center" vertical="center" wrapText="1"/>
      <protection/>
    </xf>
    <xf numFmtId="0" fontId="11" fillId="0" borderId="20" xfId="33" applyNumberFormat="1" applyFont="1" applyFill="1" applyBorder="1" applyAlignment="1" applyProtection="1">
      <alignment horizontal="center" vertical="center" wrapText="1"/>
      <protection/>
    </xf>
    <xf numFmtId="0" fontId="11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5" fillId="0" borderId="2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4" fontId="15" fillId="0" borderId="10" xfId="0" applyNumberFormat="1" applyFont="1" applyFill="1" applyBorder="1" applyAlignment="1">
      <alignment horizontal="center"/>
    </xf>
    <xf numFmtId="0" fontId="11" fillId="0" borderId="10" xfId="33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10" xfId="33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left" wrapText="1"/>
    </xf>
    <xf numFmtId="0" fontId="11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2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" fillId="24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4" fontId="6" fillId="0" borderId="0" xfId="0" applyNumberFormat="1" applyFont="1" applyFill="1" applyAlignment="1">
      <alignment horizontal="left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/>
    </xf>
    <xf numFmtId="0" fontId="13" fillId="24" borderId="10" xfId="3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8" fillId="24" borderId="0" xfId="0" applyFont="1" applyFill="1" applyAlignment="1">
      <alignment horizontal="center" wrapText="1"/>
    </xf>
    <xf numFmtId="0" fontId="8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17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view="pageBreakPreview" zoomScale="90" zoomScaleNormal="80" zoomScaleSheetLayoutView="90" zoomScalePageLayoutView="0" workbookViewId="0" topLeftCell="F7">
      <selection activeCell="C75" sqref="C75"/>
    </sheetView>
  </sheetViews>
  <sheetFormatPr defaultColWidth="9.00390625" defaultRowHeight="12.75"/>
  <cols>
    <col min="1" max="1" width="5.50390625" style="34" customWidth="1"/>
    <col min="2" max="2" width="16.50390625" style="35" customWidth="1"/>
    <col min="3" max="3" width="14.00390625" style="36" customWidth="1"/>
    <col min="4" max="4" width="9.625" style="36" customWidth="1"/>
    <col min="5" max="5" width="9.125" style="36" customWidth="1"/>
    <col min="6" max="6" width="12.50390625" style="36" customWidth="1"/>
    <col min="7" max="7" width="11.875" style="36" customWidth="1"/>
    <col min="8" max="8" width="11.625" style="36" customWidth="1"/>
    <col min="9" max="10" width="11.375" style="36" customWidth="1"/>
    <col min="11" max="13" width="14.00390625" style="36" customWidth="1"/>
    <col min="14" max="14" width="10.625" style="36" customWidth="1"/>
    <col min="15" max="15" width="8.625" style="36" customWidth="1"/>
    <col min="16" max="16" width="6.375" style="36" customWidth="1"/>
    <col min="17" max="17" width="6.875" style="36" customWidth="1"/>
    <col min="18" max="18" width="7.625" style="36" customWidth="1"/>
    <col min="19" max="19" width="8.00390625" style="36" customWidth="1"/>
    <col min="20" max="21" width="6.875" style="36" customWidth="1"/>
    <col min="22" max="23" width="7.00390625" style="36" customWidth="1"/>
    <col min="24" max="24" width="8.375" style="142" customWidth="1"/>
    <col min="25" max="29" width="9.125" style="37" customWidth="1"/>
    <col min="30" max="16384" width="9.125" style="36" customWidth="1"/>
  </cols>
  <sheetData>
    <row r="1" spans="14:24" ht="91.5" customHeight="1">
      <c r="N1" s="16"/>
      <c r="O1" s="16"/>
      <c r="P1" s="16"/>
      <c r="Q1" s="213" t="s">
        <v>53</v>
      </c>
      <c r="R1" s="213"/>
      <c r="S1" s="213"/>
      <c r="T1" s="213"/>
      <c r="U1" s="213"/>
      <c r="V1" s="213"/>
      <c r="W1" s="136"/>
      <c r="X1" s="141"/>
    </row>
    <row r="2" spans="14:24" ht="12" customHeight="1">
      <c r="N2" s="16"/>
      <c r="O2" s="16"/>
      <c r="P2" s="16"/>
      <c r="Q2" s="9"/>
      <c r="R2" s="9"/>
      <c r="S2" s="9"/>
      <c r="T2" s="9"/>
      <c r="U2" s="9"/>
      <c r="V2" s="9"/>
      <c r="W2" s="136"/>
      <c r="X2" s="141"/>
    </row>
    <row r="3" spans="2:24" ht="20.25" customHeight="1">
      <c r="B3" s="36"/>
      <c r="C3" s="137"/>
      <c r="D3" s="190" t="s">
        <v>10</v>
      </c>
      <c r="E3" s="190"/>
      <c r="F3" s="190"/>
      <c r="G3" s="190"/>
      <c r="N3" s="190" t="s">
        <v>11</v>
      </c>
      <c r="O3" s="190"/>
      <c r="P3" s="190"/>
      <c r="Q3" s="190"/>
      <c r="R3" s="190"/>
      <c r="U3" s="10"/>
      <c r="V3" s="10"/>
      <c r="W3" s="10"/>
      <c r="X3" s="141"/>
    </row>
    <row r="4" spans="2:24" ht="18.75" customHeight="1">
      <c r="B4" s="36"/>
      <c r="C4" s="138"/>
      <c r="D4" s="182" t="s">
        <v>120</v>
      </c>
      <c r="E4" s="182"/>
      <c r="F4" s="182"/>
      <c r="G4" s="182"/>
      <c r="N4" s="191" t="s">
        <v>116</v>
      </c>
      <c r="O4" s="191"/>
      <c r="P4" s="191"/>
      <c r="Q4" s="191"/>
      <c r="R4" s="191"/>
      <c r="U4" s="10"/>
      <c r="V4" s="10"/>
      <c r="W4" s="10"/>
      <c r="X4" s="141"/>
    </row>
    <row r="5" spans="2:24" ht="18.75" customHeight="1">
      <c r="B5" s="36"/>
      <c r="C5" s="138"/>
      <c r="D5" s="182" t="s">
        <v>121</v>
      </c>
      <c r="E5" s="182"/>
      <c r="F5" s="182"/>
      <c r="G5" s="182"/>
      <c r="N5" s="191"/>
      <c r="O5" s="191"/>
      <c r="P5" s="191"/>
      <c r="Q5" s="191"/>
      <c r="R5" s="191"/>
      <c r="U5" s="10"/>
      <c r="V5" s="10"/>
      <c r="W5" s="10"/>
      <c r="X5" s="141"/>
    </row>
    <row r="6" spans="2:24" ht="18.75" customHeight="1">
      <c r="B6" s="36"/>
      <c r="C6" s="138"/>
      <c r="D6" s="182" t="s">
        <v>121</v>
      </c>
      <c r="E6" s="182"/>
      <c r="F6" s="182"/>
      <c r="G6" s="182"/>
      <c r="N6" s="18" t="s">
        <v>12</v>
      </c>
      <c r="O6" s="18"/>
      <c r="P6" s="21" t="s">
        <v>52</v>
      </c>
      <c r="Q6" s="27"/>
      <c r="R6" s="10"/>
      <c r="U6" s="10"/>
      <c r="V6" s="10"/>
      <c r="W6" s="10"/>
      <c r="X6" s="141"/>
    </row>
    <row r="7" spans="2:24" ht="21" customHeight="1">
      <c r="B7" s="36"/>
      <c r="C7" s="17"/>
      <c r="D7" s="183" t="s">
        <v>54</v>
      </c>
      <c r="E7" s="183"/>
      <c r="F7" s="183"/>
      <c r="G7" s="183"/>
      <c r="N7" s="12"/>
      <c r="O7" s="38" t="s">
        <v>2</v>
      </c>
      <c r="P7" s="26" t="s">
        <v>24</v>
      </c>
      <c r="Q7" s="20"/>
      <c r="R7" s="10"/>
      <c r="U7" s="10"/>
      <c r="V7" s="10"/>
      <c r="W7" s="10"/>
      <c r="X7" s="141"/>
    </row>
    <row r="8" spans="2:24" ht="24" customHeight="1">
      <c r="B8" s="36"/>
      <c r="C8" s="28"/>
      <c r="D8" s="11" t="s">
        <v>122</v>
      </c>
      <c r="E8" s="11"/>
      <c r="F8" s="18"/>
      <c r="G8" s="18"/>
      <c r="N8" s="11" t="s">
        <v>55</v>
      </c>
      <c r="O8" s="11"/>
      <c r="P8" s="11"/>
      <c r="Q8" s="10"/>
      <c r="R8" s="10"/>
      <c r="U8" s="10"/>
      <c r="V8" s="10"/>
      <c r="W8" s="10"/>
      <c r="X8" s="141"/>
    </row>
    <row r="9" spans="3:24" ht="24" customHeight="1">
      <c r="C9" s="39"/>
      <c r="D9" s="39"/>
      <c r="E9" s="39"/>
      <c r="P9" s="9"/>
      <c r="Q9" s="10"/>
      <c r="R9" s="10"/>
      <c r="S9" s="10"/>
      <c r="T9" s="10"/>
      <c r="U9" s="10"/>
      <c r="V9" s="10"/>
      <c r="W9" s="10"/>
      <c r="X9" s="141"/>
    </row>
    <row r="10" spans="1:23" ht="21.75" customHeight="1">
      <c r="A10" s="215" t="s">
        <v>124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40"/>
      <c r="W10" s="40"/>
    </row>
    <row r="11" spans="1:23" ht="18.75" customHeight="1">
      <c r="A11" s="215" t="s">
        <v>56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35"/>
      <c r="W11" s="35"/>
    </row>
    <row r="12" spans="1:24" ht="12.75" customHeight="1">
      <c r="A12" s="216" t="s">
        <v>13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</row>
    <row r="13" spans="1:25" ht="52.5" customHeight="1">
      <c r="A13" s="205" t="s">
        <v>0</v>
      </c>
      <c r="B13" s="205" t="s">
        <v>1</v>
      </c>
      <c r="C13" s="205" t="s">
        <v>23</v>
      </c>
      <c r="D13" s="205" t="s">
        <v>47</v>
      </c>
      <c r="E13" s="205"/>
      <c r="F13" s="205"/>
      <c r="G13" s="205"/>
      <c r="H13" s="205"/>
      <c r="I13" s="205"/>
      <c r="J13" s="205"/>
      <c r="K13" s="211" t="s">
        <v>57</v>
      </c>
      <c r="L13" s="211" t="s">
        <v>58</v>
      </c>
      <c r="M13" s="205" t="s">
        <v>59</v>
      </c>
      <c r="N13" s="205" t="s">
        <v>60</v>
      </c>
      <c r="O13" s="205"/>
      <c r="P13" s="205" t="s">
        <v>61</v>
      </c>
      <c r="Q13" s="205"/>
      <c r="R13" s="205"/>
      <c r="S13" s="205"/>
      <c r="T13" s="201" t="s">
        <v>62</v>
      </c>
      <c r="U13" s="201" t="s">
        <v>63</v>
      </c>
      <c r="V13" s="201" t="s">
        <v>64</v>
      </c>
      <c r="W13" s="201" t="s">
        <v>65</v>
      </c>
      <c r="X13" s="202" t="s">
        <v>66</v>
      </c>
      <c r="Y13" s="209"/>
    </row>
    <row r="14" spans="1:25" ht="15.75" customHeight="1">
      <c r="A14" s="205"/>
      <c r="B14" s="205"/>
      <c r="C14" s="210"/>
      <c r="D14" s="205" t="s">
        <v>3</v>
      </c>
      <c r="E14" s="200" t="s">
        <v>14</v>
      </c>
      <c r="F14" s="200"/>
      <c r="G14" s="200"/>
      <c r="H14" s="200"/>
      <c r="I14" s="200"/>
      <c r="J14" s="200"/>
      <c r="K14" s="211"/>
      <c r="L14" s="211"/>
      <c r="M14" s="205"/>
      <c r="N14" s="205" t="s">
        <v>67</v>
      </c>
      <c r="O14" s="205" t="s">
        <v>68</v>
      </c>
      <c r="P14" s="205" t="s">
        <v>69</v>
      </c>
      <c r="Q14" s="205" t="s">
        <v>70</v>
      </c>
      <c r="R14" s="205" t="s">
        <v>71</v>
      </c>
      <c r="S14" s="205" t="s">
        <v>72</v>
      </c>
      <c r="T14" s="201"/>
      <c r="U14" s="201"/>
      <c r="V14" s="201"/>
      <c r="W14" s="201"/>
      <c r="X14" s="203"/>
      <c r="Y14" s="209"/>
    </row>
    <row r="15" spans="1:25" ht="42" customHeight="1">
      <c r="A15" s="205"/>
      <c r="B15" s="205"/>
      <c r="C15" s="210"/>
      <c r="D15" s="205"/>
      <c r="E15" s="211" t="s">
        <v>73</v>
      </c>
      <c r="F15" s="211" t="s">
        <v>6</v>
      </c>
      <c r="G15" s="212" t="s">
        <v>74</v>
      </c>
      <c r="H15" s="214" t="s">
        <v>75</v>
      </c>
      <c r="I15" s="211" t="s">
        <v>76</v>
      </c>
      <c r="J15" s="211"/>
      <c r="K15" s="211"/>
      <c r="L15" s="211"/>
      <c r="M15" s="205"/>
      <c r="N15" s="205"/>
      <c r="O15" s="205"/>
      <c r="P15" s="205"/>
      <c r="Q15" s="205"/>
      <c r="R15" s="205"/>
      <c r="S15" s="205"/>
      <c r="T15" s="201"/>
      <c r="U15" s="201"/>
      <c r="V15" s="201"/>
      <c r="W15" s="201"/>
      <c r="X15" s="203"/>
      <c r="Y15" s="209"/>
    </row>
    <row r="16" spans="1:25" ht="71.25" customHeight="1">
      <c r="A16" s="205"/>
      <c r="B16" s="205"/>
      <c r="C16" s="210"/>
      <c r="D16" s="205"/>
      <c r="E16" s="211"/>
      <c r="F16" s="211"/>
      <c r="G16" s="212"/>
      <c r="H16" s="214"/>
      <c r="I16" s="41" t="s">
        <v>77</v>
      </c>
      <c r="J16" s="41" t="s">
        <v>129</v>
      </c>
      <c r="K16" s="211"/>
      <c r="L16" s="211"/>
      <c r="M16" s="205"/>
      <c r="N16" s="205"/>
      <c r="O16" s="205"/>
      <c r="P16" s="205"/>
      <c r="Q16" s="205"/>
      <c r="R16" s="205"/>
      <c r="S16" s="205"/>
      <c r="T16" s="201"/>
      <c r="U16" s="201"/>
      <c r="V16" s="201"/>
      <c r="W16" s="201"/>
      <c r="X16" s="204"/>
      <c r="Y16" s="209"/>
    </row>
    <row r="17" spans="1:29" s="35" customFormat="1" ht="15.75" customHeight="1">
      <c r="A17" s="147">
        <v>1</v>
      </c>
      <c r="B17" s="147">
        <v>2</v>
      </c>
      <c r="C17" s="147">
        <v>3</v>
      </c>
      <c r="D17" s="147">
        <v>4</v>
      </c>
      <c r="E17" s="147">
        <v>5</v>
      </c>
      <c r="F17" s="147">
        <v>6</v>
      </c>
      <c r="G17" s="148">
        <v>7</v>
      </c>
      <c r="H17" s="147">
        <v>8</v>
      </c>
      <c r="I17" s="147">
        <v>9</v>
      </c>
      <c r="J17" s="147">
        <v>10</v>
      </c>
      <c r="K17" s="149">
        <v>11</v>
      </c>
      <c r="L17" s="149">
        <v>12</v>
      </c>
      <c r="M17" s="149">
        <v>13</v>
      </c>
      <c r="N17" s="147">
        <v>14</v>
      </c>
      <c r="O17" s="147">
        <v>15</v>
      </c>
      <c r="P17" s="147">
        <v>16</v>
      </c>
      <c r="Q17" s="147">
        <v>17</v>
      </c>
      <c r="R17" s="147">
        <v>18</v>
      </c>
      <c r="S17" s="147">
        <v>19</v>
      </c>
      <c r="T17" s="147">
        <v>20</v>
      </c>
      <c r="U17" s="147">
        <v>21</v>
      </c>
      <c r="V17" s="147">
        <v>22</v>
      </c>
      <c r="W17" s="147">
        <v>23</v>
      </c>
      <c r="X17" s="147">
        <v>24</v>
      </c>
      <c r="Y17" s="42"/>
      <c r="Z17" s="42"/>
      <c r="AA17" s="42"/>
      <c r="AB17" s="42"/>
      <c r="AC17" s="42"/>
    </row>
    <row r="18" spans="1:27" ht="13.5" customHeight="1">
      <c r="A18" s="45" t="s">
        <v>15</v>
      </c>
      <c r="B18" s="13"/>
      <c r="C18" s="172" t="s">
        <v>4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47"/>
      <c r="Z18" s="47"/>
      <c r="AA18" s="47"/>
    </row>
    <row r="19" spans="1:27" ht="16.5" customHeight="1">
      <c r="A19" s="172" t="s">
        <v>78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48"/>
      <c r="Z19" s="48"/>
      <c r="AA19" s="48"/>
    </row>
    <row r="20" spans="1:27" ht="19.5" customHeight="1">
      <c r="A20" s="49" t="s">
        <v>25</v>
      </c>
      <c r="B20" s="2"/>
      <c r="C20" s="199" t="s">
        <v>79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48"/>
      <c r="Z20" s="48"/>
      <c r="AA20" s="48"/>
    </row>
    <row r="21" spans="1:27" ht="27.75" customHeight="1">
      <c r="A21" s="14" t="s">
        <v>49</v>
      </c>
      <c r="B21" s="153" t="s">
        <v>130</v>
      </c>
      <c r="C21" s="15">
        <v>1</v>
      </c>
      <c r="D21" s="122">
        <v>549.588</v>
      </c>
      <c r="E21" s="123">
        <f>D21</f>
        <v>549.588</v>
      </c>
      <c r="F21" s="124"/>
      <c r="G21" s="124"/>
      <c r="H21" s="124"/>
      <c r="I21" s="124"/>
      <c r="J21" s="132"/>
      <c r="K21" s="124"/>
      <c r="L21" s="124"/>
      <c r="M21" s="124"/>
      <c r="N21" s="161">
        <f>D21</f>
        <v>549.588</v>
      </c>
      <c r="O21" s="125"/>
      <c r="P21" s="126"/>
      <c r="Q21" s="59"/>
      <c r="R21" s="127">
        <f>N21</f>
        <v>549.588</v>
      </c>
      <c r="S21" s="127">
        <v>0</v>
      </c>
      <c r="T21" s="127">
        <v>75.9</v>
      </c>
      <c r="U21" s="126"/>
      <c r="V21" s="128"/>
      <c r="W21" s="128"/>
      <c r="X21" s="143">
        <v>86.84</v>
      </c>
      <c r="Y21" s="48"/>
      <c r="Z21" s="48"/>
      <c r="AA21" s="48"/>
    </row>
    <row r="22" spans="1:27" ht="36">
      <c r="A22" s="14" t="s">
        <v>125</v>
      </c>
      <c r="B22" s="153" t="s">
        <v>128</v>
      </c>
      <c r="C22" s="15">
        <v>1</v>
      </c>
      <c r="D22" s="122">
        <v>209.22</v>
      </c>
      <c r="E22" s="123">
        <f>D22</f>
        <v>209.22</v>
      </c>
      <c r="F22" s="124"/>
      <c r="G22" s="124"/>
      <c r="H22" s="124"/>
      <c r="I22" s="124"/>
      <c r="J22" s="132"/>
      <c r="K22" s="124"/>
      <c r="L22" s="124"/>
      <c r="M22" s="124"/>
      <c r="N22" s="161">
        <f>D22</f>
        <v>209.22</v>
      </c>
      <c r="O22" s="125"/>
      <c r="P22" s="126"/>
      <c r="R22" s="127">
        <v>0</v>
      </c>
      <c r="S22" s="127">
        <f>E22</f>
        <v>209.22</v>
      </c>
      <c r="T22" s="127">
        <v>4.05</v>
      </c>
      <c r="U22" s="126"/>
      <c r="V22" s="128"/>
      <c r="W22" s="128"/>
      <c r="X22" s="143">
        <v>620.47</v>
      </c>
      <c r="Y22" s="51"/>
      <c r="Z22" s="51"/>
      <c r="AA22" s="51"/>
    </row>
    <row r="23" spans="1:27" ht="18" customHeight="1">
      <c r="A23" s="206" t="s">
        <v>26</v>
      </c>
      <c r="B23" s="207"/>
      <c r="C23" s="208"/>
      <c r="D23" s="32">
        <f>D21+D22</f>
        <v>758.808</v>
      </c>
      <c r="E23" s="32">
        <f>E21+E22</f>
        <v>758.808</v>
      </c>
      <c r="F23" s="6"/>
      <c r="G23" s="6"/>
      <c r="H23" s="6"/>
      <c r="I23" s="6"/>
      <c r="J23" s="30"/>
      <c r="K23" s="6"/>
      <c r="L23" s="6"/>
      <c r="M23" s="7"/>
      <c r="N23" s="163">
        <f>N21+N22</f>
        <v>758.808</v>
      </c>
      <c r="O23" s="7"/>
      <c r="P23" s="6"/>
      <c r="Q23" s="79"/>
      <c r="R23" s="25">
        <f>R21+R22</f>
        <v>549.588</v>
      </c>
      <c r="S23" s="25">
        <f>S21+S22</f>
        <v>209.22</v>
      </c>
      <c r="T23" s="140"/>
      <c r="U23" s="6"/>
      <c r="V23" s="46"/>
      <c r="W23" s="46"/>
      <c r="X23" s="63"/>
      <c r="Y23" s="42"/>
      <c r="Z23" s="42"/>
      <c r="AA23" s="42"/>
    </row>
    <row r="24" spans="1:27" ht="16.5" customHeight="1">
      <c r="A24" s="49" t="s">
        <v>9</v>
      </c>
      <c r="B24" s="52"/>
      <c r="C24" s="199" t="s">
        <v>16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47"/>
      <c r="Z24" s="47"/>
      <c r="AA24" s="47"/>
    </row>
    <row r="25" spans="1:27" ht="49.5" customHeight="1">
      <c r="A25" s="1" t="s">
        <v>50</v>
      </c>
      <c r="B25" s="24" t="s">
        <v>143</v>
      </c>
      <c r="C25" s="15">
        <v>56</v>
      </c>
      <c r="D25" s="23">
        <v>114.29</v>
      </c>
      <c r="E25" s="22">
        <f>D25</f>
        <v>114.29</v>
      </c>
      <c r="F25" s="53"/>
      <c r="G25" s="53"/>
      <c r="H25" s="53"/>
      <c r="I25" s="53"/>
      <c r="J25" s="120"/>
      <c r="K25" s="53"/>
      <c r="L25" s="43"/>
      <c r="M25" s="43"/>
      <c r="N25" s="162">
        <f>D25</f>
        <v>114.29</v>
      </c>
      <c r="O25" s="54"/>
      <c r="P25" s="43"/>
      <c r="Q25" s="43"/>
      <c r="R25" s="55">
        <f>D25</f>
        <v>114.29</v>
      </c>
      <c r="S25" s="55">
        <v>0</v>
      </c>
      <c r="T25" s="55">
        <v>1.15</v>
      </c>
      <c r="U25" s="43"/>
      <c r="V25" s="43"/>
      <c r="W25" s="43"/>
      <c r="X25" s="56">
        <v>1188.9</v>
      </c>
      <c r="Y25" s="51"/>
      <c r="Z25" s="51"/>
      <c r="AA25" s="51"/>
    </row>
    <row r="26" spans="1:27" ht="17.25" customHeight="1">
      <c r="A26" s="172" t="s">
        <v>27</v>
      </c>
      <c r="B26" s="172"/>
      <c r="C26" s="172"/>
      <c r="D26" s="62">
        <f>D25</f>
        <v>114.29</v>
      </c>
      <c r="E26" s="62">
        <f>E25</f>
        <v>114.29</v>
      </c>
      <c r="F26" s="46"/>
      <c r="G26" s="46"/>
      <c r="H26" s="46"/>
      <c r="I26" s="46"/>
      <c r="J26" s="121"/>
      <c r="K26" s="46"/>
      <c r="L26" s="46"/>
      <c r="M26" s="46"/>
      <c r="N26" s="67">
        <f>D26</f>
        <v>114.29</v>
      </c>
      <c r="O26" s="61"/>
      <c r="P26" s="46"/>
      <c r="Q26" s="46"/>
      <c r="R26" s="62">
        <f>R25</f>
        <v>114.29</v>
      </c>
      <c r="S26" s="62">
        <v>0</v>
      </c>
      <c r="T26" s="62"/>
      <c r="U26" s="46"/>
      <c r="V26" s="46"/>
      <c r="W26" s="46"/>
      <c r="X26" s="63"/>
      <c r="Y26" s="42"/>
      <c r="Z26" s="42"/>
      <c r="AA26" s="42"/>
    </row>
    <row r="27" spans="1:27" ht="12.75">
      <c r="A27" s="49" t="s">
        <v>80</v>
      </c>
      <c r="B27" s="57"/>
      <c r="C27" s="200" t="s">
        <v>17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47"/>
      <c r="Z27" s="47"/>
      <c r="AA27" s="47"/>
    </row>
    <row r="28" spans="1:27" ht="12.75">
      <c r="A28" s="58"/>
      <c r="B28" s="43"/>
      <c r="C28" s="54"/>
      <c r="D28" s="54"/>
      <c r="E28" s="43"/>
      <c r="F28" s="53"/>
      <c r="G28" s="53"/>
      <c r="H28" s="53"/>
      <c r="I28" s="53"/>
      <c r="J28" s="53"/>
      <c r="K28" s="53"/>
      <c r="L28" s="43"/>
      <c r="M28" s="4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6"/>
      <c r="Y28" s="47"/>
      <c r="Z28" s="47"/>
      <c r="AA28" s="47"/>
    </row>
    <row r="29" spans="1:27" ht="15.75" customHeight="1">
      <c r="A29" s="172" t="s">
        <v>28</v>
      </c>
      <c r="B29" s="172"/>
      <c r="C29" s="17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54"/>
      <c r="O29" s="54"/>
      <c r="P29" s="43"/>
      <c r="Q29" s="43"/>
      <c r="R29" s="43"/>
      <c r="S29" s="43"/>
      <c r="T29" s="43"/>
      <c r="U29" s="43"/>
      <c r="V29" s="43"/>
      <c r="W29" s="43"/>
      <c r="X29" s="56"/>
      <c r="Y29" s="51"/>
      <c r="Z29" s="51"/>
      <c r="AA29" s="51"/>
    </row>
    <row r="30" spans="1:27" ht="12.75">
      <c r="A30" s="49" t="s">
        <v>29</v>
      </c>
      <c r="B30" s="57"/>
      <c r="C30" s="200" t="s">
        <v>48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51"/>
      <c r="Z30" s="51"/>
      <c r="AA30" s="51"/>
    </row>
    <row r="31" spans="1:27" ht="27" customHeight="1">
      <c r="A31" s="14" t="s">
        <v>117</v>
      </c>
      <c r="B31" s="150" t="s">
        <v>127</v>
      </c>
      <c r="C31" s="3">
        <v>2</v>
      </c>
      <c r="D31" s="169">
        <v>146.2</v>
      </c>
      <c r="E31" s="170">
        <f>D31</f>
        <v>146.2</v>
      </c>
      <c r="F31" s="29"/>
      <c r="G31" s="29"/>
      <c r="H31" s="29"/>
      <c r="I31" s="29"/>
      <c r="J31" s="120"/>
      <c r="K31" s="53"/>
      <c r="L31" s="43"/>
      <c r="M31" s="43"/>
      <c r="N31" s="164">
        <f>D31</f>
        <v>146.2</v>
      </c>
      <c r="O31" s="162"/>
      <c r="P31" s="59"/>
      <c r="Q31" s="166"/>
      <c r="R31" s="162">
        <v>0</v>
      </c>
      <c r="S31" s="162">
        <f>D31</f>
        <v>146.2</v>
      </c>
      <c r="T31" s="55"/>
      <c r="U31" s="43"/>
      <c r="V31" s="43"/>
      <c r="W31" s="43"/>
      <c r="X31" s="56"/>
      <c r="Y31" s="51"/>
      <c r="Z31" s="51"/>
      <c r="AA31" s="51"/>
    </row>
    <row r="32" spans="1:27" ht="15" customHeight="1">
      <c r="A32" s="172" t="s">
        <v>31</v>
      </c>
      <c r="B32" s="172"/>
      <c r="C32" s="172"/>
      <c r="D32" s="62">
        <f>D31</f>
        <v>146.2</v>
      </c>
      <c r="E32" s="62">
        <f>E31</f>
        <v>146.2</v>
      </c>
      <c r="F32" s="46"/>
      <c r="G32" s="46"/>
      <c r="H32" s="46"/>
      <c r="I32" s="46"/>
      <c r="J32" s="121"/>
      <c r="K32" s="43"/>
      <c r="L32" s="43"/>
      <c r="M32" s="43"/>
      <c r="N32" s="67">
        <f>N31</f>
        <v>146.2</v>
      </c>
      <c r="O32" s="67"/>
      <c r="P32" s="59"/>
      <c r="Q32" s="121"/>
      <c r="R32" s="67">
        <v>0</v>
      </c>
      <c r="S32" s="67">
        <f>S31</f>
        <v>146.2</v>
      </c>
      <c r="T32" s="62"/>
      <c r="U32" s="43"/>
      <c r="V32" s="59"/>
      <c r="W32" s="46"/>
      <c r="X32" s="63"/>
      <c r="Y32" s="47"/>
      <c r="Z32" s="47"/>
      <c r="AA32" s="47"/>
    </row>
    <row r="33" spans="1:27" ht="15.75" customHeight="1">
      <c r="A33" s="49" t="s">
        <v>43</v>
      </c>
      <c r="B33" s="200" t="s">
        <v>81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42"/>
      <c r="Z33" s="42"/>
      <c r="AA33" s="42"/>
    </row>
    <row r="34" spans="1:27" ht="12.75">
      <c r="A34" s="60"/>
      <c r="B34" s="52"/>
      <c r="C34" s="46"/>
      <c r="D34" s="46"/>
      <c r="E34" s="43"/>
      <c r="F34" s="53"/>
      <c r="G34" s="53"/>
      <c r="H34" s="53"/>
      <c r="I34" s="53"/>
      <c r="J34" s="53"/>
      <c r="K34" s="53"/>
      <c r="L34" s="43"/>
      <c r="M34" s="43"/>
      <c r="N34" s="61"/>
      <c r="O34" s="61"/>
      <c r="P34" s="61"/>
      <c r="Q34" s="46"/>
      <c r="R34" s="46"/>
      <c r="S34" s="46"/>
      <c r="T34" s="46"/>
      <c r="U34" s="46"/>
      <c r="V34" s="46"/>
      <c r="W34" s="46"/>
      <c r="X34" s="63"/>
      <c r="Y34" s="47"/>
      <c r="Z34" s="47"/>
      <c r="AA34" s="47"/>
    </row>
    <row r="35" spans="1:27" ht="15.75" customHeight="1">
      <c r="A35" s="172" t="s">
        <v>32</v>
      </c>
      <c r="B35" s="200"/>
      <c r="C35" s="200"/>
      <c r="D35" s="54"/>
      <c r="E35" s="43"/>
      <c r="F35" s="43"/>
      <c r="G35" s="43"/>
      <c r="H35" s="43"/>
      <c r="I35" s="43"/>
      <c r="J35" s="43"/>
      <c r="K35" s="43"/>
      <c r="L35" s="43"/>
      <c r="M35" s="43"/>
      <c r="N35" s="54"/>
      <c r="O35" s="54"/>
      <c r="P35" s="54"/>
      <c r="Q35" s="43"/>
      <c r="R35" s="43"/>
      <c r="S35" s="43"/>
      <c r="T35" s="43"/>
      <c r="U35" s="43"/>
      <c r="V35" s="43"/>
      <c r="W35" s="46"/>
      <c r="X35" s="63"/>
      <c r="Y35" s="51"/>
      <c r="Z35" s="51"/>
      <c r="AA35" s="51"/>
    </row>
    <row r="36" spans="1:27" ht="12.75">
      <c r="A36" s="49" t="s">
        <v>30</v>
      </c>
      <c r="B36" s="200" t="s">
        <v>42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51"/>
      <c r="Z36" s="51"/>
      <c r="AA36" s="51"/>
    </row>
    <row r="37" spans="1:27" ht="12.75">
      <c r="A37" s="60"/>
      <c r="B37" s="52"/>
      <c r="C37" s="46"/>
      <c r="D37" s="46"/>
      <c r="E37" s="43"/>
      <c r="F37" s="53"/>
      <c r="G37" s="53"/>
      <c r="H37" s="53"/>
      <c r="I37" s="53"/>
      <c r="J37" s="53"/>
      <c r="K37" s="53"/>
      <c r="L37" s="43"/>
      <c r="M37" s="43"/>
      <c r="N37" s="61"/>
      <c r="O37" s="61"/>
      <c r="P37" s="46"/>
      <c r="Q37" s="46"/>
      <c r="R37" s="46"/>
      <c r="S37" s="46"/>
      <c r="T37" s="46"/>
      <c r="U37" s="46"/>
      <c r="V37" s="46"/>
      <c r="W37" s="61"/>
      <c r="X37" s="63"/>
      <c r="Y37" s="51"/>
      <c r="Z37" s="51"/>
      <c r="AA37" s="51"/>
    </row>
    <row r="38" spans="1:27" ht="17.25" customHeight="1">
      <c r="A38" s="172" t="s">
        <v>33</v>
      </c>
      <c r="B38" s="172"/>
      <c r="C38" s="17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54"/>
      <c r="O38" s="54"/>
      <c r="P38" s="43"/>
      <c r="Q38" s="43"/>
      <c r="R38" s="43"/>
      <c r="S38" s="43"/>
      <c r="T38" s="43"/>
      <c r="U38" s="43"/>
      <c r="V38" s="46"/>
      <c r="W38" s="46"/>
      <c r="X38" s="63"/>
      <c r="Y38" s="51"/>
      <c r="Z38" s="51"/>
      <c r="AA38" s="51"/>
    </row>
    <row r="39" spans="1:24" ht="15" customHeight="1">
      <c r="A39" s="49" t="s">
        <v>82</v>
      </c>
      <c r="B39" s="57"/>
      <c r="C39" s="199" t="s">
        <v>18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</row>
    <row r="40" spans="1:27" ht="12.75">
      <c r="A40" s="60"/>
      <c r="B40" s="52"/>
      <c r="C40" s="46"/>
      <c r="D40" s="46"/>
      <c r="E40" s="43"/>
      <c r="F40" s="53"/>
      <c r="G40" s="53"/>
      <c r="H40" s="53"/>
      <c r="I40" s="53"/>
      <c r="J40" s="53"/>
      <c r="K40" s="53"/>
      <c r="L40" s="43"/>
      <c r="M40" s="43"/>
      <c r="N40" s="61"/>
      <c r="O40" s="61"/>
      <c r="P40" s="61"/>
      <c r="Q40" s="46"/>
      <c r="R40" s="46"/>
      <c r="S40" s="46"/>
      <c r="T40" s="46"/>
      <c r="U40" s="46"/>
      <c r="V40" s="46"/>
      <c r="W40" s="46"/>
      <c r="X40" s="63"/>
      <c r="Y40" s="51"/>
      <c r="Z40" s="51"/>
      <c r="AA40" s="51"/>
    </row>
    <row r="41" spans="1:27" ht="14.25" customHeight="1">
      <c r="A41" s="172" t="s">
        <v>44</v>
      </c>
      <c r="B41" s="200"/>
      <c r="C41" s="200"/>
      <c r="D41" s="54"/>
      <c r="E41" s="43"/>
      <c r="F41" s="43"/>
      <c r="G41" s="43"/>
      <c r="H41" s="43"/>
      <c r="I41" s="43"/>
      <c r="J41" s="43"/>
      <c r="K41" s="43"/>
      <c r="L41" s="43"/>
      <c r="M41" s="43"/>
      <c r="N41" s="54"/>
      <c r="O41" s="54"/>
      <c r="P41" s="54"/>
      <c r="Q41" s="43"/>
      <c r="R41" s="43"/>
      <c r="S41" s="43"/>
      <c r="T41" s="43"/>
      <c r="U41" s="43"/>
      <c r="V41" s="43"/>
      <c r="W41" s="46"/>
      <c r="X41" s="63"/>
      <c r="Y41" s="42"/>
      <c r="Z41" s="42"/>
      <c r="AA41" s="42"/>
    </row>
    <row r="42" spans="1:27" ht="21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6"/>
      <c r="Y42" s="42"/>
      <c r="Z42" s="42"/>
      <c r="AA42" s="42"/>
    </row>
    <row r="43" spans="1:24" ht="12.75">
      <c r="A43" s="60" t="s">
        <v>83</v>
      </c>
      <c r="B43" s="52"/>
      <c r="C43" s="200" t="s">
        <v>19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</row>
    <row r="44" spans="1:27" ht="12.75">
      <c r="A44" s="60"/>
      <c r="B44" s="52"/>
      <c r="C44" s="46"/>
      <c r="D44" s="46"/>
      <c r="E44" s="43"/>
      <c r="F44" s="53"/>
      <c r="G44" s="53"/>
      <c r="H44" s="53"/>
      <c r="I44" s="53"/>
      <c r="J44" s="53"/>
      <c r="K44" s="53"/>
      <c r="L44" s="43"/>
      <c r="M44" s="43"/>
      <c r="N44" s="53"/>
      <c r="O44" s="53"/>
      <c r="P44" s="46"/>
      <c r="Q44" s="46"/>
      <c r="R44" s="46"/>
      <c r="S44" s="46"/>
      <c r="T44" s="46"/>
      <c r="U44" s="46"/>
      <c r="V44" s="46"/>
      <c r="W44" s="46"/>
      <c r="X44" s="63"/>
      <c r="Y44" s="51"/>
      <c r="Z44" s="51"/>
      <c r="AA44" s="51"/>
    </row>
    <row r="45" spans="1:27" ht="15.75" customHeight="1">
      <c r="A45" s="172" t="s">
        <v>46</v>
      </c>
      <c r="B45" s="172"/>
      <c r="C45" s="172"/>
      <c r="D45" s="166"/>
      <c r="E45" s="166"/>
      <c r="F45" s="43"/>
      <c r="G45" s="43"/>
      <c r="H45" s="43"/>
      <c r="I45" s="43"/>
      <c r="J45" s="43"/>
      <c r="K45" s="43"/>
      <c r="L45" s="43"/>
      <c r="M45" s="43"/>
      <c r="N45" s="54"/>
      <c r="O45" s="54"/>
      <c r="P45" s="43"/>
      <c r="Q45" s="43"/>
      <c r="R45" s="43"/>
      <c r="S45" s="43"/>
      <c r="T45" s="43"/>
      <c r="U45" s="43"/>
      <c r="V45" s="54"/>
      <c r="W45" s="54"/>
      <c r="X45" s="56"/>
      <c r="Y45" s="42"/>
      <c r="Z45" s="42"/>
      <c r="AA45" s="42"/>
    </row>
    <row r="46" spans="1:27" ht="12.75">
      <c r="A46" s="172" t="s">
        <v>21</v>
      </c>
      <c r="B46" s="172"/>
      <c r="C46" s="172"/>
      <c r="D46" s="62">
        <f>D23+D26+D32</f>
        <v>1019.298</v>
      </c>
      <c r="E46" s="62">
        <f>E23+E26+E32</f>
        <v>1019.298</v>
      </c>
      <c r="F46" s="62"/>
      <c r="G46" s="62"/>
      <c r="H46" s="62"/>
      <c r="I46" s="62"/>
      <c r="J46" s="121"/>
      <c r="K46" s="62"/>
      <c r="L46" s="62"/>
      <c r="M46" s="62"/>
      <c r="N46" s="62">
        <f>N23+N26+N32</f>
        <v>1019.298</v>
      </c>
      <c r="O46" s="62"/>
      <c r="P46" s="62"/>
      <c r="Q46" s="62"/>
      <c r="R46" s="62">
        <f>R23+R26+R32</f>
        <v>663.8779999999999</v>
      </c>
      <c r="S46" s="62">
        <f>S23+S26+S32</f>
        <v>355.41999999999996</v>
      </c>
      <c r="T46" s="63"/>
      <c r="U46" s="46"/>
      <c r="V46" s="61"/>
      <c r="W46" s="43"/>
      <c r="X46" s="62"/>
      <c r="Y46" s="51"/>
      <c r="Z46" s="51"/>
      <c r="AA46" s="51"/>
    </row>
    <row r="47" spans="1:27" ht="15.75" customHeight="1">
      <c r="A47" s="64" t="s">
        <v>20</v>
      </c>
      <c r="B47" s="65"/>
      <c r="C47" s="195" t="s">
        <v>5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51"/>
      <c r="Z47" s="51"/>
      <c r="AA47" s="51"/>
    </row>
    <row r="48" spans="1:27" ht="16.5" customHeight="1">
      <c r="A48" s="187" t="s">
        <v>84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9"/>
      <c r="Y48" s="42"/>
      <c r="Z48" s="42"/>
      <c r="AA48" s="42"/>
    </row>
    <row r="49" spans="1:27" ht="17.25" customHeight="1">
      <c r="A49" s="60" t="s">
        <v>34</v>
      </c>
      <c r="B49" s="66"/>
      <c r="C49" s="184" t="s">
        <v>85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6"/>
      <c r="Y49" s="42"/>
      <c r="Z49" s="42"/>
      <c r="AA49" s="42"/>
    </row>
    <row r="50" spans="1:27" ht="12.75">
      <c r="A50" s="198" t="s">
        <v>35</v>
      </c>
      <c r="B50" s="198"/>
      <c r="C50" s="198"/>
      <c r="D50" s="61"/>
      <c r="E50" s="67"/>
      <c r="F50" s="68"/>
      <c r="G50" s="68"/>
      <c r="H50" s="68"/>
      <c r="I50" s="68"/>
      <c r="J50" s="68"/>
      <c r="K50" s="69"/>
      <c r="L50" s="69"/>
      <c r="M50" s="69"/>
      <c r="N50" s="69"/>
      <c r="O50" s="61"/>
      <c r="P50" s="61"/>
      <c r="Q50" s="61"/>
      <c r="R50" s="61"/>
      <c r="S50" s="67"/>
      <c r="T50" s="46"/>
      <c r="U50" s="61"/>
      <c r="V50" s="61"/>
      <c r="W50" s="54"/>
      <c r="X50" s="56"/>
      <c r="Y50" s="51"/>
      <c r="Z50" s="51"/>
      <c r="AA50" s="51"/>
    </row>
    <row r="51" spans="1:27" ht="14.25" customHeight="1">
      <c r="A51" s="60" t="s">
        <v>86</v>
      </c>
      <c r="B51" s="184" t="s">
        <v>16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6"/>
      <c r="Y51" s="42"/>
      <c r="Z51" s="42"/>
      <c r="AA51" s="42"/>
    </row>
    <row r="52" spans="1:24" ht="12.75">
      <c r="A52" s="187" t="s">
        <v>87</v>
      </c>
      <c r="B52" s="188"/>
      <c r="C52" s="189"/>
      <c r="D52" s="70"/>
      <c r="E52" s="43"/>
      <c r="F52" s="43"/>
      <c r="G52" s="43"/>
      <c r="H52" s="43"/>
      <c r="I52" s="43"/>
      <c r="J52" s="43"/>
      <c r="K52" s="43"/>
      <c r="L52" s="43"/>
      <c r="M52" s="43"/>
      <c r="N52" s="54"/>
      <c r="O52" s="54"/>
      <c r="P52" s="54"/>
      <c r="Q52" s="43"/>
      <c r="R52" s="43"/>
      <c r="S52" s="43"/>
      <c r="T52" s="46"/>
      <c r="U52" s="46"/>
      <c r="V52" s="46"/>
      <c r="W52" s="46"/>
      <c r="X52" s="63"/>
    </row>
    <row r="53" spans="1:24" ht="12.75">
      <c r="A53" s="71" t="s">
        <v>88</v>
      </c>
      <c r="B53" s="193" t="s">
        <v>81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76"/>
    </row>
    <row r="54" spans="1:24" ht="11.25" customHeight="1">
      <c r="A54" s="60"/>
      <c r="B54" s="52"/>
      <c r="C54" s="43"/>
      <c r="D54" s="43"/>
      <c r="E54" s="43"/>
      <c r="F54" s="53"/>
      <c r="G54" s="53"/>
      <c r="H54" s="53"/>
      <c r="I54" s="53"/>
      <c r="J54" s="53"/>
      <c r="K54" s="53"/>
      <c r="L54" s="43"/>
      <c r="M54" s="43"/>
      <c r="N54" s="54"/>
      <c r="O54" s="54"/>
      <c r="P54" s="54"/>
      <c r="Q54" s="43"/>
      <c r="R54" s="43"/>
      <c r="S54" s="43"/>
      <c r="T54" s="46"/>
      <c r="U54" s="46"/>
      <c r="V54" s="46"/>
      <c r="W54" s="59"/>
      <c r="X54" s="56"/>
    </row>
    <row r="55" spans="1:24" ht="10.5" customHeight="1">
      <c r="A55" s="172" t="s">
        <v>89</v>
      </c>
      <c r="B55" s="172"/>
      <c r="C55" s="172"/>
      <c r="D55" s="54"/>
      <c r="E55" s="43"/>
      <c r="F55" s="43"/>
      <c r="G55" s="43"/>
      <c r="H55" s="43"/>
      <c r="I55" s="43"/>
      <c r="J55" s="43"/>
      <c r="K55" s="43"/>
      <c r="L55" s="43"/>
      <c r="M55" s="43"/>
      <c r="N55" s="54"/>
      <c r="O55" s="54"/>
      <c r="P55" s="54"/>
      <c r="Q55" s="43"/>
      <c r="R55" s="43"/>
      <c r="S55" s="43"/>
      <c r="T55" s="46"/>
      <c r="U55" s="46"/>
      <c r="V55" s="46"/>
      <c r="W55" s="59"/>
      <c r="X55" s="56"/>
    </row>
    <row r="56" spans="1:27" ht="17.25" customHeight="1">
      <c r="A56" s="49" t="s">
        <v>37</v>
      </c>
      <c r="B56" s="173" t="s">
        <v>42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5"/>
      <c r="Y56" s="42"/>
      <c r="Z56" s="42"/>
      <c r="AA56" s="42"/>
    </row>
    <row r="57" spans="1:27" ht="17.25" customHeight="1">
      <c r="A57" s="44"/>
      <c r="B57" s="72"/>
      <c r="C57" s="72"/>
      <c r="D57" s="72"/>
      <c r="E57" s="43"/>
      <c r="F57" s="53"/>
      <c r="G57" s="53"/>
      <c r="H57" s="53"/>
      <c r="I57" s="53"/>
      <c r="J57" s="53"/>
      <c r="K57" s="53"/>
      <c r="L57" s="43"/>
      <c r="M57" s="43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144"/>
      <c r="Y57" s="42"/>
      <c r="Z57" s="42"/>
      <c r="AA57" s="42"/>
    </row>
    <row r="58" spans="1:24" ht="12.75">
      <c r="A58" s="187" t="s">
        <v>39</v>
      </c>
      <c r="B58" s="188"/>
      <c r="C58" s="189"/>
      <c r="D58" s="54"/>
      <c r="E58" s="43"/>
      <c r="F58" s="43"/>
      <c r="G58" s="43"/>
      <c r="H58" s="43"/>
      <c r="I58" s="43"/>
      <c r="J58" s="43"/>
      <c r="K58" s="43"/>
      <c r="L58" s="43"/>
      <c r="M58" s="43"/>
      <c r="N58" s="54"/>
      <c r="O58" s="54"/>
      <c r="P58" s="54"/>
      <c r="Q58" s="43"/>
      <c r="R58" s="43"/>
      <c r="S58" s="43"/>
      <c r="T58" s="46"/>
      <c r="U58" s="46"/>
      <c r="V58" s="46"/>
      <c r="W58" s="59"/>
      <c r="X58" s="56"/>
    </row>
    <row r="59" spans="1:24" ht="12.75">
      <c r="A59" s="73" t="s">
        <v>38</v>
      </c>
      <c r="B59" s="193" t="s">
        <v>18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76"/>
    </row>
    <row r="60" spans="1:24" ht="34.5" customHeight="1">
      <c r="A60" s="73" t="s">
        <v>51</v>
      </c>
      <c r="B60" s="24" t="s">
        <v>126</v>
      </c>
      <c r="C60" s="58">
        <v>1</v>
      </c>
      <c r="D60" s="151">
        <v>732.58</v>
      </c>
      <c r="E60" s="74">
        <f>D60</f>
        <v>732.58</v>
      </c>
      <c r="F60" s="50"/>
      <c r="G60" s="50"/>
      <c r="H60" s="50"/>
      <c r="I60" s="50"/>
      <c r="J60" s="131"/>
      <c r="K60" s="50"/>
      <c r="L60" s="50"/>
      <c r="M60" s="50"/>
      <c r="N60" s="75">
        <f>D60</f>
        <v>732.58</v>
      </c>
      <c r="O60" s="50"/>
      <c r="P60" s="50"/>
      <c r="Q60" s="50"/>
      <c r="R60" s="75">
        <v>0</v>
      </c>
      <c r="S60" s="75">
        <f>E60</f>
        <v>732.58</v>
      </c>
      <c r="T60" s="75">
        <v>19</v>
      </c>
      <c r="U60" s="76"/>
      <c r="V60" s="76"/>
      <c r="W60" s="76"/>
      <c r="X60" s="76">
        <v>462.59</v>
      </c>
    </row>
    <row r="61" spans="1:24" ht="16.5" customHeight="1">
      <c r="A61" s="187" t="s">
        <v>90</v>
      </c>
      <c r="B61" s="188"/>
      <c r="C61" s="189"/>
      <c r="D61" s="129">
        <f>D60</f>
        <v>732.58</v>
      </c>
      <c r="E61" s="62">
        <f>E60</f>
        <v>732.58</v>
      </c>
      <c r="F61" s="33"/>
      <c r="G61" s="33"/>
      <c r="H61" s="33"/>
      <c r="I61" s="33"/>
      <c r="J61" s="31"/>
      <c r="K61" s="130"/>
      <c r="L61" s="46"/>
      <c r="M61" s="46"/>
      <c r="N61" s="67">
        <f>D61</f>
        <v>732.58</v>
      </c>
      <c r="O61" s="61"/>
      <c r="P61" s="61"/>
      <c r="Q61" s="46"/>
      <c r="R61" s="62">
        <v>0</v>
      </c>
      <c r="S61" s="62">
        <f>D61</f>
        <v>732.58</v>
      </c>
      <c r="T61" s="62">
        <f>T60</f>
        <v>19</v>
      </c>
      <c r="U61" s="63"/>
      <c r="V61" s="63"/>
      <c r="W61" s="171"/>
      <c r="X61" s="145">
        <f>X60</f>
        <v>462.59</v>
      </c>
    </row>
    <row r="62" spans="1:24" ht="0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6"/>
    </row>
    <row r="63" spans="1:24" ht="15" customHeight="1">
      <c r="A63" s="57" t="s">
        <v>40</v>
      </c>
      <c r="B63" s="193" t="s">
        <v>19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76"/>
    </row>
    <row r="64" spans="1:24" ht="15" customHeight="1">
      <c r="A64" s="43"/>
      <c r="B64" s="59"/>
      <c r="C64" s="59"/>
      <c r="D64" s="77"/>
      <c r="E64" s="43"/>
      <c r="F64" s="53"/>
      <c r="G64" s="53"/>
      <c r="H64" s="53"/>
      <c r="I64" s="53"/>
      <c r="J64" s="53"/>
      <c r="K64" s="53"/>
      <c r="L64" s="43"/>
      <c r="M64" s="43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146"/>
    </row>
    <row r="65" spans="1:24" ht="15" customHeight="1">
      <c r="A65" s="187" t="s">
        <v>41</v>
      </c>
      <c r="B65" s="188"/>
      <c r="C65" s="189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146"/>
    </row>
    <row r="66" spans="1:24" ht="12.75">
      <c r="A66" s="187" t="s">
        <v>22</v>
      </c>
      <c r="B66" s="188"/>
      <c r="C66" s="189"/>
      <c r="D66" s="62">
        <f>D61</f>
        <v>732.58</v>
      </c>
      <c r="E66" s="62">
        <f>E61</f>
        <v>732.58</v>
      </c>
      <c r="F66" s="46"/>
      <c r="G66" s="46"/>
      <c r="H66" s="46"/>
      <c r="I66" s="46"/>
      <c r="J66" s="121"/>
      <c r="K66" s="46"/>
      <c r="L66" s="46"/>
      <c r="M66" s="46"/>
      <c r="N66" s="62">
        <f>D66</f>
        <v>732.58</v>
      </c>
      <c r="O66" s="62"/>
      <c r="P66" s="62"/>
      <c r="Q66" s="62"/>
      <c r="R66" s="62">
        <v>0</v>
      </c>
      <c r="S66" s="62">
        <f>D66</f>
        <v>732.58</v>
      </c>
      <c r="T66" s="62"/>
      <c r="U66" s="59"/>
      <c r="V66" s="59"/>
      <c r="W66" s="59"/>
      <c r="X66" s="56"/>
    </row>
    <row r="67" spans="1:24" ht="12.75">
      <c r="A67" s="177" t="s">
        <v>91</v>
      </c>
      <c r="B67" s="178"/>
      <c r="C67" s="179"/>
      <c r="D67" s="62">
        <f>D46+D66</f>
        <v>1751.8780000000002</v>
      </c>
      <c r="E67" s="62">
        <f>E46+E66</f>
        <v>1751.8780000000002</v>
      </c>
      <c r="F67" s="53"/>
      <c r="G67" s="53"/>
      <c r="H67" s="53"/>
      <c r="I67" s="53"/>
      <c r="J67" s="133"/>
      <c r="K67" s="53"/>
      <c r="L67" s="46"/>
      <c r="M67" s="46"/>
      <c r="N67" s="67">
        <f>N66+N46</f>
        <v>1751.8780000000002</v>
      </c>
      <c r="O67" s="67"/>
      <c r="P67" s="67"/>
      <c r="Q67" s="121"/>
      <c r="R67" s="62">
        <f>R66+R46</f>
        <v>663.8779999999999</v>
      </c>
      <c r="S67" s="62">
        <f>S46+S61</f>
        <v>1088</v>
      </c>
      <c r="T67" s="62">
        <v>2.4</v>
      </c>
      <c r="U67" s="59"/>
      <c r="V67" s="59"/>
      <c r="W67" s="59"/>
      <c r="X67" s="62">
        <v>6130.41</v>
      </c>
    </row>
    <row r="68" spans="1:23" ht="12.75">
      <c r="A68" s="36"/>
      <c r="B68" s="42" t="s">
        <v>92</v>
      </c>
      <c r="C68" s="80"/>
      <c r="D68" s="80"/>
      <c r="E68" s="80"/>
      <c r="F68" s="81"/>
      <c r="G68" s="81"/>
      <c r="H68" s="81"/>
      <c r="J68" s="5"/>
      <c r="K68" s="192"/>
      <c r="L68" s="192"/>
      <c r="M68" s="192"/>
      <c r="N68" s="192"/>
      <c r="O68" s="192"/>
      <c r="P68" s="5"/>
      <c r="Q68" s="5"/>
      <c r="R68" s="5"/>
      <c r="S68" s="5"/>
      <c r="T68" s="5"/>
      <c r="U68" s="5"/>
      <c r="V68" s="5"/>
      <c r="W68" s="4"/>
    </row>
    <row r="69" spans="1:15" ht="15">
      <c r="A69" s="82"/>
      <c r="B69" s="82"/>
      <c r="C69" s="51"/>
      <c r="D69" s="51"/>
      <c r="E69" s="51"/>
      <c r="F69" s="165"/>
      <c r="G69" s="168" t="s">
        <v>131</v>
      </c>
      <c r="H69" s="165"/>
      <c r="J69" s="167"/>
      <c r="K69" s="167"/>
      <c r="M69" s="180" t="s">
        <v>132</v>
      </c>
      <c r="N69" s="180"/>
      <c r="O69" s="180"/>
    </row>
    <row r="70" spans="1:11" ht="12.75">
      <c r="A70" s="82"/>
      <c r="B70" s="82"/>
      <c r="C70" s="51"/>
      <c r="D70" s="51"/>
      <c r="E70" s="51"/>
      <c r="F70" s="51"/>
      <c r="G70" s="51"/>
      <c r="H70" s="51"/>
      <c r="J70" s="181" t="s">
        <v>2</v>
      </c>
      <c r="K70" s="181"/>
    </row>
    <row r="71" spans="1:8" ht="23.25" customHeight="1">
      <c r="A71" s="82"/>
      <c r="B71" s="82"/>
      <c r="C71" s="51"/>
      <c r="D71" s="51"/>
      <c r="E71" s="51"/>
      <c r="F71" s="51"/>
      <c r="G71" s="51"/>
      <c r="H71" s="51"/>
    </row>
    <row r="72" spans="1:15" ht="15">
      <c r="A72" s="82"/>
      <c r="B72" s="82"/>
      <c r="C72" s="51"/>
      <c r="D72" s="51"/>
      <c r="E72" s="51"/>
      <c r="F72" s="165"/>
      <c r="G72" s="168" t="s">
        <v>133</v>
      </c>
      <c r="H72" s="165"/>
      <c r="J72" s="167"/>
      <c r="K72" s="167"/>
      <c r="M72" s="180" t="s">
        <v>134</v>
      </c>
      <c r="N72" s="180"/>
      <c r="O72" s="180"/>
    </row>
    <row r="73" spans="1:11" ht="12.75">
      <c r="A73" s="82"/>
      <c r="B73" s="82"/>
      <c r="C73" s="51"/>
      <c r="D73" s="51"/>
      <c r="E73" s="51"/>
      <c r="F73" s="51"/>
      <c r="G73" s="51"/>
      <c r="H73" s="51"/>
      <c r="J73" s="181" t="s">
        <v>2</v>
      </c>
      <c r="K73" s="181"/>
    </row>
    <row r="74" spans="1:17" ht="12.75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</sheetData>
  <sheetProtection/>
  <mergeCells count="79">
    <mergeCell ref="Q1:V1"/>
    <mergeCell ref="D3:G3"/>
    <mergeCell ref="H15:H16"/>
    <mergeCell ref="A10:U10"/>
    <mergeCell ref="A11:U11"/>
    <mergeCell ref="A12:X12"/>
    <mergeCell ref="U13:U16"/>
    <mergeCell ref="S14:S16"/>
    <mergeCell ref="A13:A16"/>
    <mergeCell ref="B13:B16"/>
    <mergeCell ref="C13:C16"/>
    <mergeCell ref="D13:J13"/>
    <mergeCell ref="K13:K16"/>
    <mergeCell ref="L13:L16"/>
    <mergeCell ref="E15:E16"/>
    <mergeCell ref="I15:J15"/>
    <mergeCell ref="F15:F16"/>
    <mergeCell ref="G15:G16"/>
    <mergeCell ref="Y13:Y16"/>
    <mergeCell ref="D14:D16"/>
    <mergeCell ref="E14:J14"/>
    <mergeCell ref="N14:N16"/>
    <mergeCell ref="O14:O16"/>
    <mergeCell ref="P14:P16"/>
    <mergeCell ref="Q14:Q16"/>
    <mergeCell ref="R14:R16"/>
    <mergeCell ref="M13:M16"/>
    <mergeCell ref="N13:O13"/>
    <mergeCell ref="C24:X24"/>
    <mergeCell ref="W13:W16"/>
    <mergeCell ref="X13:X16"/>
    <mergeCell ref="P13:S13"/>
    <mergeCell ref="T13:T16"/>
    <mergeCell ref="V13:V16"/>
    <mergeCell ref="C18:X18"/>
    <mergeCell ref="A19:X19"/>
    <mergeCell ref="C20:X20"/>
    <mergeCell ref="A23:C23"/>
    <mergeCell ref="A26:C26"/>
    <mergeCell ref="C27:X27"/>
    <mergeCell ref="A29:C29"/>
    <mergeCell ref="C30:X30"/>
    <mergeCell ref="A32:C32"/>
    <mergeCell ref="B33:X33"/>
    <mergeCell ref="A35:C35"/>
    <mergeCell ref="B36:X36"/>
    <mergeCell ref="A38:C38"/>
    <mergeCell ref="C39:X39"/>
    <mergeCell ref="A41:C41"/>
    <mergeCell ref="C43:X43"/>
    <mergeCell ref="A55:C55"/>
    <mergeCell ref="B56:X56"/>
    <mergeCell ref="A58:C58"/>
    <mergeCell ref="A45:C45"/>
    <mergeCell ref="A46:C46"/>
    <mergeCell ref="C47:X47"/>
    <mergeCell ref="A48:X48"/>
    <mergeCell ref="C49:X49"/>
    <mergeCell ref="A50:C50"/>
    <mergeCell ref="N3:R3"/>
    <mergeCell ref="N4:R5"/>
    <mergeCell ref="K68:O68"/>
    <mergeCell ref="B59:X59"/>
    <mergeCell ref="A61:C61"/>
    <mergeCell ref="B63:X63"/>
    <mergeCell ref="A65:C65"/>
    <mergeCell ref="A66:C66"/>
    <mergeCell ref="A67:C67"/>
    <mergeCell ref="B53:X53"/>
    <mergeCell ref="M72:O72"/>
    <mergeCell ref="J73:K73"/>
    <mergeCell ref="D4:G4"/>
    <mergeCell ref="D5:G5"/>
    <mergeCell ref="D6:G6"/>
    <mergeCell ref="D7:G7"/>
    <mergeCell ref="J70:K70"/>
    <mergeCell ref="M69:O69"/>
    <mergeCell ref="B51:X51"/>
    <mergeCell ref="A52:C52"/>
  </mergeCells>
  <printOptions/>
  <pageMargins left="0.3937007874015748" right="0.3937007874015748" top="1.5748031496062993" bottom="0.11811023622047245" header="0.31496062992125984" footer="0.31496062992125984"/>
  <pageSetup fitToHeight="3" fitToWidth="1" horizontalDpi="600" verticalDpi="600" orientation="landscape" paperSize="9" scale="59" r:id="rId1"/>
  <rowBreaks count="1" manualBreakCount="1">
    <brk id="2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0" zoomScaleSheetLayoutView="80" zoomScalePageLayoutView="0" workbookViewId="0" topLeftCell="A1">
      <selection activeCell="C30" sqref="C30"/>
    </sheetView>
  </sheetViews>
  <sheetFormatPr defaultColWidth="21.00390625" defaultRowHeight="12.75"/>
  <cols>
    <col min="1" max="1" width="9.00390625" style="83" customWidth="1"/>
    <col min="2" max="2" width="40.875" style="84" customWidth="1"/>
    <col min="3" max="3" width="12.375" style="118" customWidth="1"/>
    <col min="4" max="4" width="13.625" style="87" customWidth="1"/>
    <col min="5" max="5" width="10.875" style="87" customWidth="1"/>
    <col min="6" max="6" width="17.50390625" style="87" customWidth="1"/>
    <col min="7" max="7" width="12.875" style="87" customWidth="1"/>
    <col min="8" max="16384" width="21.00390625" style="87" customWidth="1"/>
  </cols>
  <sheetData>
    <row r="1" spans="3:7" ht="159" customHeight="1">
      <c r="C1" s="85"/>
      <c r="D1" s="86"/>
      <c r="E1" s="241" t="s">
        <v>93</v>
      </c>
      <c r="F1" s="241"/>
      <c r="G1" s="241"/>
    </row>
    <row r="2" spans="1:7" ht="41.25" customHeight="1">
      <c r="A2" s="242" t="s">
        <v>94</v>
      </c>
      <c r="B2" s="242"/>
      <c r="C2" s="242"/>
      <c r="D2" s="242"/>
      <c r="E2" s="242"/>
      <c r="F2" s="242"/>
      <c r="G2" s="242"/>
    </row>
    <row r="3" spans="1:7" ht="33" customHeight="1">
      <c r="A3" s="243" t="s">
        <v>118</v>
      </c>
      <c r="B3" s="244"/>
      <c r="C3" s="244"/>
      <c r="D3" s="244"/>
      <c r="E3" s="244"/>
      <c r="F3" s="244"/>
      <c r="G3" s="244"/>
    </row>
    <row r="4" spans="1:7" ht="36.75" customHeight="1">
      <c r="A4" s="245" t="s">
        <v>123</v>
      </c>
      <c r="B4" s="245"/>
      <c r="C4" s="245"/>
      <c r="D4" s="245"/>
      <c r="E4" s="245"/>
      <c r="F4" s="245"/>
      <c r="G4" s="245"/>
    </row>
    <row r="5" spans="1:7" ht="27" customHeight="1">
      <c r="A5" s="232" t="s">
        <v>0</v>
      </c>
      <c r="B5" s="233" t="s">
        <v>95</v>
      </c>
      <c r="C5" s="236" t="s">
        <v>96</v>
      </c>
      <c r="D5" s="237"/>
      <c r="E5" s="237"/>
      <c r="F5" s="237"/>
      <c r="G5" s="238"/>
    </row>
    <row r="6" spans="1:7" ht="15.75" customHeight="1">
      <c r="A6" s="232"/>
      <c r="B6" s="234"/>
      <c r="C6" s="233" t="s">
        <v>3</v>
      </c>
      <c r="D6" s="239" t="s">
        <v>14</v>
      </c>
      <c r="E6" s="239"/>
      <c r="F6" s="239"/>
      <c r="G6" s="239"/>
    </row>
    <row r="7" spans="1:7" ht="15.75" customHeight="1">
      <c r="A7" s="232"/>
      <c r="B7" s="234"/>
      <c r="C7" s="234"/>
      <c r="D7" s="240" t="s">
        <v>97</v>
      </c>
      <c r="E7" s="240" t="s">
        <v>6</v>
      </c>
      <c r="F7" s="240" t="s">
        <v>98</v>
      </c>
      <c r="G7" s="240" t="s">
        <v>142</v>
      </c>
    </row>
    <row r="8" spans="1:7" ht="107.25" customHeight="1">
      <c r="A8" s="232"/>
      <c r="B8" s="235"/>
      <c r="C8" s="235"/>
      <c r="D8" s="240"/>
      <c r="E8" s="240"/>
      <c r="F8" s="240"/>
      <c r="G8" s="240"/>
    </row>
    <row r="9" spans="1:7" s="92" customFormat="1" ht="15.75" customHeight="1">
      <c r="A9" s="72">
        <v>1</v>
      </c>
      <c r="B9" s="89">
        <v>2</v>
      </c>
      <c r="C9" s="90">
        <v>3</v>
      </c>
      <c r="D9" s="90">
        <v>4</v>
      </c>
      <c r="E9" s="90">
        <v>5</v>
      </c>
      <c r="F9" s="91">
        <v>6</v>
      </c>
      <c r="G9" s="91">
        <v>7</v>
      </c>
    </row>
    <row r="10" spans="1:7" ht="15.75" customHeight="1">
      <c r="A10" s="72" t="s">
        <v>15</v>
      </c>
      <c r="B10" s="225" t="s">
        <v>99</v>
      </c>
      <c r="C10" s="225"/>
      <c r="D10" s="225"/>
      <c r="E10" s="225"/>
      <c r="F10" s="225"/>
      <c r="G10" s="225"/>
    </row>
    <row r="11" spans="1:7" ht="12.75" customHeight="1">
      <c r="A11" s="184" t="s">
        <v>100</v>
      </c>
      <c r="B11" s="185"/>
      <c r="C11" s="185"/>
      <c r="D11" s="185"/>
      <c r="E11" s="185"/>
      <c r="F11" s="185"/>
      <c r="G11" s="186"/>
    </row>
    <row r="12" spans="1:7" ht="30.75" customHeight="1">
      <c r="A12" s="93" t="s">
        <v>25</v>
      </c>
      <c r="B12" s="50" t="s">
        <v>101</v>
      </c>
      <c r="C12" s="134">
        <v>758.808</v>
      </c>
      <c r="D12" s="134">
        <f>C12</f>
        <v>758.808</v>
      </c>
      <c r="E12" s="94"/>
      <c r="F12" s="94"/>
      <c r="G12" s="134"/>
    </row>
    <row r="13" spans="1:7" ht="39.75" customHeight="1">
      <c r="A13" s="95" t="s">
        <v>102</v>
      </c>
      <c r="B13" s="50" t="s">
        <v>103</v>
      </c>
      <c r="C13" s="94">
        <v>114.29</v>
      </c>
      <c r="D13" s="94">
        <f>C13</f>
        <v>114.29</v>
      </c>
      <c r="E13" s="94"/>
      <c r="F13" s="94"/>
      <c r="G13" s="134"/>
    </row>
    <row r="14" spans="1:7" ht="26.25">
      <c r="A14" s="95" t="s">
        <v>80</v>
      </c>
      <c r="B14" s="96" t="s">
        <v>104</v>
      </c>
      <c r="C14" s="94"/>
      <c r="D14" s="94"/>
      <c r="E14" s="94"/>
      <c r="F14" s="94"/>
      <c r="G14" s="134"/>
    </row>
    <row r="15" spans="1:7" ht="24" customHeight="1">
      <c r="A15" s="93" t="s">
        <v>29</v>
      </c>
      <c r="B15" s="96" t="s">
        <v>105</v>
      </c>
      <c r="C15" s="94">
        <v>146.2</v>
      </c>
      <c r="D15" s="134">
        <f>C15</f>
        <v>146.2</v>
      </c>
      <c r="E15" s="94"/>
      <c r="F15" s="94"/>
      <c r="G15" s="134"/>
    </row>
    <row r="16" spans="1:7" ht="31.5" customHeight="1">
      <c r="A16" s="93" t="s">
        <v>43</v>
      </c>
      <c r="B16" s="95" t="s">
        <v>106</v>
      </c>
      <c r="C16" s="134"/>
      <c r="D16" s="94"/>
      <c r="E16" s="94"/>
      <c r="F16" s="94"/>
      <c r="G16" s="134"/>
    </row>
    <row r="17" spans="1:7" ht="42.75" customHeight="1">
      <c r="A17" s="93" t="s">
        <v>30</v>
      </c>
      <c r="B17" s="95" t="s">
        <v>107</v>
      </c>
      <c r="C17" s="94"/>
      <c r="D17" s="94"/>
      <c r="E17" s="94"/>
      <c r="F17" s="94"/>
      <c r="G17" s="134"/>
    </row>
    <row r="18" spans="1:7" ht="41.25" customHeight="1">
      <c r="A18" s="93" t="s">
        <v>82</v>
      </c>
      <c r="B18" s="95" t="s">
        <v>108</v>
      </c>
      <c r="C18" s="94"/>
      <c r="D18" s="94"/>
      <c r="E18" s="94"/>
      <c r="F18" s="94"/>
      <c r="G18" s="134"/>
    </row>
    <row r="19" spans="1:7" ht="12.75">
      <c r="A19" s="97" t="s">
        <v>45</v>
      </c>
      <c r="B19" s="96" t="s">
        <v>109</v>
      </c>
      <c r="C19" s="98"/>
      <c r="D19" s="99"/>
      <c r="E19" s="99"/>
      <c r="F19" s="99"/>
      <c r="G19" s="99"/>
    </row>
    <row r="20" spans="1:7" ht="12.75">
      <c r="A20" s="100"/>
      <c r="B20" s="101" t="s">
        <v>21</v>
      </c>
      <c r="C20" s="102">
        <f>C12+C13+C15</f>
        <v>1019.298</v>
      </c>
      <c r="D20" s="103">
        <f>D12+D13+D15+D16</f>
        <v>1019.298</v>
      </c>
      <c r="E20" s="90"/>
      <c r="F20" s="90"/>
      <c r="G20" s="103"/>
    </row>
    <row r="21" spans="1:7" ht="12.75">
      <c r="A21" s="72" t="s">
        <v>20</v>
      </c>
      <c r="B21" s="226" t="s">
        <v>110</v>
      </c>
      <c r="C21" s="227"/>
      <c r="D21" s="227"/>
      <c r="E21" s="227"/>
      <c r="F21" s="227"/>
      <c r="G21" s="228"/>
    </row>
    <row r="22" spans="1:7" ht="12.75">
      <c r="A22" s="220" t="s">
        <v>111</v>
      </c>
      <c r="B22" s="221"/>
      <c r="C22" s="221"/>
      <c r="D22" s="221"/>
      <c r="E22" s="221"/>
      <c r="F22" s="221"/>
      <c r="G22" s="222"/>
    </row>
    <row r="23" spans="1:7" ht="30.75" customHeight="1">
      <c r="A23" s="104" t="s">
        <v>112</v>
      </c>
      <c r="B23" s="50" t="s">
        <v>113</v>
      </c>
      <c r="C23" s="98"/>
      <c r="E23" s="94"/>
      <c r="F23" s="94"/>
      <c r="G23" s="94"/>
    </row>
    <row r="24" spans="1:7" ht="42.75" customHeight="1">
      <c r="A24" s="93" t="s">
        <v>8</v>
      </c>
      <c r="B24" s="50" t="s">
        <v>103</v>
      </c>
      <c r="C24" s="94"/>
      <c r="D24" s="76"/>
      <c r="E24" s="94"/>
      <c r="F24" s="94"/>
      <c r="G24" s="94"/>
    </row>
    <row r="25" spans="1:7" ht="30.75" customHeight="1">
      <c r="A25" s="93" t="s">
        <v>36</v>
      </c>
      <c r="B25" s="95" t="s">
        <v>106</v>
      </c>
      <c r="C25" s="94"/>
      <c r="D25" s="76"/>
      <c r="E25" s="94"/>
      <c r="F25" s="94"/>
      <c r="G25" s="94"/>
    </row>
    <row r="26" spans="1:7" ht="44.25" customHeight="1">
      <c r="A26" s="93" t="s">
        <v>37</v>
      </c>
      <c r="B26" s="95" t="s">
        <v>107</v>
      </c>
      <c r="C26" s="94"/>
      <c r="D26" s="76"/>
      <c r="E26" s="94"/>
      <c r="F26" s="94"/>
      <c r="G26" s="94"/>
    </row>
    <row r="27" spans="1:7" ht="26.25">
      <c r="A27" s="93" t="s">
        <v>38</v>
      </c>
      <c r="B27" s="105" t="s">
        <v>108</v>
      </c>
      <c r="C27" s="134">
        <v>732.58</v>
      </c>
      <c r="D27" s="75">
        <f>C27</f>
        <v>732.58</v>
      </c>
      <c r="E27" s="94"/>
      <c r="F27" s="94"/>
      <c r="G27" s="94"/>
    </row>
    <row r="28" spans="1:7" ht="15.75" customHeight="1">
      <c r="A28" s="97" t="s">
        <v>40</v>
      </c>
      <c r="B28" s="96" t="s">
        <v>109</v>
      </c>
      <c r="C28" s="152"/>
      <c r="D28" s="106"/>
      <c r="E28" s="99"/>
      <c r="F28" s="99"/>
      <c r="G28" s="99"/>
    </row>
    <row r="29" spans="1:7" ht="15.75" customHeight="1">
      <c r="A29" s="100"/>
      <c r="B29" s="107" t="s">
        <v>22</v>
      </c>
      <c r="C29" s="102">
        <f>C27</f>
        <v>732.58</v>
      </c>
      <c r="D29" s="108">
        <f>D27</f>
        <v>732.58</v>
      </c>
      <c r="E29" s="90"/>
      <c r="F29" s="90"/>
      <c r="G29" s="108"/>
    </row>
    <row r="30" spans="1:7" ht="15.75" customHeight="1">
      <c r="A30" s="100"/>
      <c r="B30" s="107" t="s">
        <v>7</v>
      </c>
      <c r="C30" s="102">
        <f>C20+C29</f>
        <v>1751.8780000000002</v>
      </c>
      <c r="D30" s="103">
        <f>D20+D29</f>
        <v>1751.8780000000002</v>
      </c>
      <c r="E30" s="90"/>
      <c r="F30" s="90"/>
      <c r="G30" s="103"/>
    </row>
    <row r="31" spans="1:7" ht="36" customHeight="1">
      <c r="A31" s="224"/>
      <c r="B31" s="224"/>
      <c r="C31" s="224"/>
      <c r="D31" s="224"/>
      <c r="E31" s="224"/>
      <c r="F31" s="224"/>
      <c r="G31" s="224"/>
    </row>
    <row r="32" spans="1:11" ht="35.25" customHeight="1">
      <c r="A32" s="223" t="s">
        <v>137</v>
      </c>
      <c r="B32" s="223"/>
      <c r="C32" s="223"/>
      <c r="D32" s="223"/>
      <c r="E32" s="223"/>
      <c r="F32" s="223"/>
      <c r="G32" s="223"/>
      <c r="H32" s="110"/>
      <c r="I32" s="110"/>
      <c r="J32" s="110"/>
      <c r="K32" s="110"/>
    </row>
    <row r="33" spans="1:11" ht="15.75" customHeight="1" hidden="1">
      <c r="A33" s="109"/>
      <c r="B33" s="109"/>
      <c r="C33" s="109"/>
      <c r="D33" s="109"/>
      <c r="E33" s="111" t="s">
        <v>2</v>
      </c>
      <c r="F33" s="111"/>
      <c r="G33" s="111"/>
      <c r="H33" s="230"/>
      <c r="I33" s="230"/>
      <c r="J33" s="230"/>
      <c r="K33" s="230"/>
    </row>
    <row r="34" spans="1:11" ht="15.75" customHeight="1" hidden="1">
      <c r="A34" s="109"/>
      <c r="B34" s="109"/>
      <c r="C34" s="109"/>
      <c r="D34" s="109"/>
      <c r="E34" s="111"/>
      <c r="F34" s="111"/>
      <c r="G34" s="111"/>
      <c r="H34" s="112"/>
      <c r="I34" s="112"/>
      <c r="J34" s="112"/>
      <c r="K34" s="112"/>
    </row>
    <row r="35" spans="1:11" ht="15.75" customHeight="1">
      <c r="A35" s="88"/>
      <c r="B35" s="113"/>
      <c r="C35" s="19" t="s">
        <v>114</v>
      </c>
      <c r="D35" s="114"/>
      <c r="E35" s="114"/>
      <c r="F35" s="114"/>
      <c r="G35" s="114"/>
      <c r="H35" s="115"/>
      <c r="I35" s="110"/>
      <c r="J35" s="110"/>
      <c r="K35" s="110"/>
    </row>
    <row r="36" spans="1:11" ht="12.75" customHeight="1">
      <c r="A36" s="231"/>
      <c r="B36" s="231"/>
      <c r="C36" s="231"/>
      <c r="D36" s="115"/>
      <c r="E36" s="114"/>
      <c r="F36" s="111"/>
      <c r="G36" s="111"/>
      <c r="H36" s="230"/>
      <c r="I36" s="230"/>
      <c r="J36" s="230"/>
      <c r="K36" s="230"/>
    </row>
    <row r="37" spans="1:11" ht="34.5" customHeight="1">
      <c r="A37" s="116"/>
      <c r="B37" s="135" t="s">
        <v>136</v>
      </c>
      <c r="C37" s="109" t="s">
        <v>119</v>
      </c>
      <c r="D37" s="223" t="s">
        <v>135</v>
      </c>
      <c r="E37" s="223"/>
      <c r="F37" s="223"/>
      <c r="G37" s="115"/>
      <c r="H37" s="110"/>
      <c r="I37" s="110"/>
      <c r="J37" s="110"/>
      <c r="K37" s="110"/>
    </row>
    <row r="38" spans="1:11" ht="15.75" customHeight="1">
      <c r="A38" s="88"/>
      <c r="B38" s="114"/>
      <c r="C38" s="117" t="s">
        <v>115</v>
      </c>
      <c r="D38" s="113"/>
      <c r="E38" s="229"/>
      <c r="F38" s="229"/>
      <c r="G38" s="114"/>
      <c r="H38" s="114"/>
      <c r="I38" s="114"/>
      <c r="J38" s="114"/>
      <c r="K38" s="114"/>
    </row>
    <row r="39" ht="18.75" customHeight="1"/>
    <row r="40" spans="1:7" ht="21" customHeight="1">
      <c r="A40" s="217"/>
      <c r="B40" s="217"/>
      <c r="C40" s="217"/>
      <c r="D40" s="217"/>
      <c r="E40" s="217"/>
      <c r="F40" s="217"/>
      <c r="G40" s="217"/>
    </row>
    <row r="41" spans="1:7" ht="15.75" customHeight="1">
      <c r="A41" s="218"/>
      <c r="B41" s="218"/>
      <c r="C41" s="119"/>
      <c r="D41" s="119"/>
      <c r="E41" s="219"/>
      <c r="F41" s="219"/>
      <c r="G41" s="219"/>
    </row>
  </sheetData>
  <sheetProtection/>
  <mergeCells count="27">
    <mergeCell ref="E1:G1"/>
    <mergeCell ref="A2:G2"/>
    <mergeCell ref="A3:G3"/>
    <mergeCell ref="A4:G4"/>
    <mergeCell ref="A5:A8"/>
    <mergeCell ref="B5:B8"/>
    <mergeCell ref="C5:G5"/>
    <mergeCell ref="C6:C8"/>
    <mergeCell ref="D6:G6"/>
    <mergeCell ref="D7:D8"/>
    <mergeCell ref="E7:E8"/>
    <mergeCell ref="F7:F8"/>
    <mergeCell ref="G7:G8"/>
    <mergeCell ref="H33:K33"/>
    <mergeCell ref="A36:C36"/>
    <mergeCell ref="H36:K36"/>
    <mergeCell ref="D37:F37"/>
    <mergeCell ref="B10:G10"/>
    <mergeCell ref="A11:G11"/>
    <mergeCell ref="B21:G21"/>
    <mergeCell ref="E38:F38"/>
    <mergeCell ref="A40:G40"/>
    <mergeCell ref="A41:B41"/>
    <mergeCell ref="E41:G41"/>
    <mergeCell ref="A22:G22"/>
    <mergeCell ref="A32:G32"/>
    <mergeCell ref="A31:G31"/>
  </mergeCells>
  <printOptions/>
  <pageMargins left="1.5748031496062993" right="0.1968503937007874" top="0.3937007874015748" bottom="0.3937007874015748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8"/>
  <sheetViews>
    <sheetView zoomScalePageLayoutView="0" workbookViewId="0" topLeftCell="A1">
      <selection activeCell="J13" sqref="J13"/>
    </sheetView>
  </sheetViews>
  <sheetFormatPr defaultColWidth="9.00390625" defaultRowHeight="12.75"/>
  <cols>
    <col min="5" max="5" width="11.625" style="0" bestFit="1" customWidth="1"/>
  </cols>
  <sheetData>
    <row r="2" spans="2:7" ht="12.75">
      <c r="B2" s="139"/>
      <c r="C2" s="139"/>
      <c r="D2" s="139"/>
      <c r="E2" s="139"/>
      <c r="F2" s="139"/>
      <c r="G2" s="139"/>
    </row>
    <row r="3" spans="2:7" ht="12.75">
      <c r="B3" s="139"/>
      <c r="C3" s="139"/>
      <c r="D3" s="139"/>
      <c r="E3" s="139"/>
      <c r="F3" s="139"/>
      <c r="G3" s="139"/>
    </row>
    <row r="4" spans="2:7" ht="12.75">
      <c r="B4" s="139"/>
      <c r="C4" s="139"/>
      <c r="D4" s="139"/>
      <c r="E4" s="139"/>
      <c r="F4" s="139"/>
      <c r="G4" s="139"/>
    </row>
    <row r="5" spans="2:7" ht="12.75">
      <c r="B5" s="139"/>
      <c r="C5" s="139"/>
      <c r="D5" s="139"/>
      <c r="E5" s="139"/>
      <c r="F5" s="139"/>
      <c r="G5" s="139"/>
    </row>
    <row r="6" spans="2:7" ht="12.75">
      <c r="B6" s="139"/>
      <c r="C6" s="139"/>
      <c r="D6" s="139"/>
      <c r="E6" s="139"/>
      <c r="F6" s="139"/>
      <c r="G6" s="139"/>
    </row>
    <row r="7" spans="2:16" ht="18">
      <c r="B7" s="139"/>
      <c r="C7" s="154" t="s">
        <v>139</v>
      </c>
      <c r="D7" s="139"/>
      <c r="E7" s="139"/>
      <c r="F7" s="139"/>
      <c r="G7" s="139"/>
      <c r="P7" s="154" t="s">
        <v>138</v>
      </c>
    </row>
    <row r="8" spans="2:7" ht="12.75">
      <c r="B8" s="139"/>
      <c r="C8" s="139"/>
      <c r="D8" s="139"/>
      <c r="E8" s="139"/>
      <c r="F8" s="139"/>
      <c r="G8" s="139"/>
    </row>
    <row r="9" spans="2:7" ht="12.75">
      <c r="B9" s="139"/>
      <c r="C9" s="139"/>
      <c r="D9" s="139"/>
      <c r="E9" s="139"/>
      <c r="F9" s="139"/>
      <c r="G9" s="139"/>
    </row>
    <row r="10" spans="2:7" ht="12.75">
      <c r="B10" s="139"/>
      <c r="C10" s="139"/>
      <c r="D10" s="139"/>
      <c r="E10" s="139"/>
      <c r="F10" s="139"/>
      <c r="G10" s="139">
        <v>2358.8</v>
      </c>
    </row>
    <row r="11" spans="2:8" ht="12.75">
      <c r="B11" s="139"/>
      <c r="C11" s="139"/>
      <c r="D11" s="139"/>
      <c r="E11" s="139">
        <v>1.165</v>
      </c>
      <c r="F11" s="139"/>
      <c r="G11" s="139">
        <f>G10/E11+G10/E12+G10/E13+G10/E14+G10/E15</f>
        <v>7634.172969378549</v>
      </c>
      <c r="H11">
        <f>2324.413/1.165</f>
        <v>1995.2042918454936</v>
      </c>
    </row>
    <row r="12" spans="2:10" ht="12.75">
      <c r="B12" s="139"/>
      <c r="C12" s="139"/>
      <c r="D12" s="139"/>
      <c r="E12" s="139">
        <f>1.165*E11</f>
        <v>1.3572250000000001</v>
      </c>
      <c r="F12" s="139"/>
      <c r="G12" s="139"/>
      <c r="H12" s="139">
        <f>G11-H11</f>
        <v>5638.968677533056</v>
      </c>
      <c r="I12">
        <f>H11/G11</f>
        <v>0.2613517272726807</v>
      </c>
      <c r="J12">
        <f>G11/H11</f>
        <v>3.8262613009503945</v>
      </c>
    </row>
    <row r="13" spans="2:9" ht="12.75">
      <c r="B13" s="139"/>
      <c r="C13" s="139"/>
      <c r="D13" s="139"/>
      <c r="E13" s="139">
        <f>E12*E11</f>
        <v>1.5811671250000001</v>
      </c>
      <c r="F13" s="139"/>
      <c r="G13" s="139"/>
      <c r="H13" t="s">
        <v>140</v>
      </c>
      <c r="I13" t="s">
        <v>141</v>
      </c>
    </row>
    <row r="14" spans="2:7" ht="12.75">
      <c r="B14" s="139"/>
      <c r="C14" s="139"/>
      <c r="D14" s="139"/>
      <c r="E14" s="139">
        <f>E13*E11</f>
        <v>1.8420597006250001</v>
      </c>
      <c r="F14" s="139"/>
      <c r="G14" s="139"/>
    </row>
    <row r="15" spans="2:7" ht="12.75">
      <c r="B15" s="139"/>
      <c r="C15" s="139"/>
      <c r="D15" s="139"/>
      <c r="E15" s="139">
        <f>E14*E11</f>
        <v>2.145999551228125</v>
      </c>
      <c r="F15" s="139"/>
      <c r="G15" s="139"/>
    </row>
    <row r="16" spans="2:7" ht="12.75">
      <c r="B16" s="139"/>
      <c r="C16" s="139"/>
      <c r="D16" s="139"/>
      <c r="E16" s="139"/>
      <c r="F16" s="139"/>
      <c r="G16" s="139"/>
    </row>
    <row r="17" spans="2:7" ht="12.75">
      <c r="B17" s="139"/>
      <c r="C17" s="139"/>
      <c r="D17" s="139"/>
      <c r="E17" s="139"/>
      <c r="F17" s="139"/>
      <c r="G17" s="139"/>
    </row>
    <row r="18" spans="2:7" ht="12.75">
      <c r="B18" s="139"/>
      <c r="C18" s="139"/>
      <c r="D18" s="139"/>
      <c r="E18" s="139"/>
      <c r="F18" s="139"/>
      <c r="G18" s="139"/>
    </row>
    <row r="19" spans="2:7" ht="12.75">
      <c r="B19" s="139"/>
      <c r="C19" s="139"/>
      <c r="D19" s="139"/>
      <c r="E19" s="139"/>
      <c r="F19" s="139"/>
      <c r="G19" s="139">
        <f>H11/G11</f>
        <v>0.2613517272726807</v>
      </c>
    </row>
    <row r="20" spans="2:7" ht="13.5" thickBot="1">
      <c r="B20" s="139"/>
      <c r="C20" s="139"/>
      <c r="D20" s="139"/>
      <c r="E20" s="139"/>
      <c r="F20" s="139"/>
      <c r="G20" s="139"/>
    </row>
    <row r="21" spans="2:13" ht="15.75" thickBot="1">
      <c r="B21" s="139"/>
      <c r="C21" s="139"/>
      <c r="D21" s="155"/>
      <c r="E21" s="139"/>
      <c r="F21" s="139"/>
      <c r="G21" s="139">
        <f>G11/H11</f>
        <v>3.8262613009503945</v>
      </c>
      <c r="J21">
        <v>0</v>
      </c>
      <c r="K21">
        <v>-2324.413</v>
      </c>
      <c r="L21">
        <v>-2358.8</v>
      </c>
      <c r="M21" s="160">
        <f>IRR(L21:L26)</f>
        <v>0.6886022794513669</v>
      </c>
    </row>
    <row r="22" spans="2:12" ht="15.75" thickBot="1">
      <c r="B22" s="139"/>
      <c r="C22" s="139"/>
      <c r="D22" s="156"/>
      <c r="E22" s="139"/>
      <c r="F22" s="139"/>
      <c r="G22" s="139"/>
      <c r="J22">
        <v>1</v>
      </c>
      <c r="K22">
        <v>2358.8</v>
      </c>
      <c r="L22">
        <v>1751.88</v>
      </c>
    </row>
    <row r="23" spans="2:12" ht="15.75" thickBot="1">
      <c r="B23" s="139"/>
      <c r="C23" s="139"/>
      <c r="D23" s="157"/>
      <c r="E23" s="139"/>
      <c r="F23" s="139"/>
      <c r="G23" s="139"/>
      <c r="J23">
        <v>2</v>
      </c>
      <c r="K23">
        <v>2358.8</v>
      </c>
      <c r="L23">
        <v>1751.88</v>
      </c>
    </row>
    <row r="24" spans="4:12" ht="15.75" thickBot="1">
      <c r="D24" s="157"/>
      <c r="J24">
        <v>3</v>
      </c>
      <c r="K24">
        <v>2358.8</v>
      </c>
      <c r="L24">
        <v>1751.88</v>
      </c>
    </row>
    <row r="25" spans="4:12" ht="15.75" thickBot="1">
      <c r="D25" s="158"/>
      <c r="J25">
        <v>4</v>
      </c>
      <c r="K25">
        <v>2358.8</v>
      </c>
      <c r="L25">
        <v>1751.88</v>
      </c>
    </row>
    <row r="26" spans="3:12" ht="15.75" thickBot="1">
      <c r="C26" s="139"/>
      <c r="D26" s="158"/>
      <c r="J26">
        <v>5</v>
      </c>
      <c r="K26">
        <v>2358.8</v>
      </c>
      <c r="L26">
        <v>1751.88</v>
      </c>
    </row>
    <row r="27" spans="4:10" ht="15.75" thickBot="1">
      <c r="D27" s="158"/>
      <c r="J27" s="160">
        <f>IRR(K21:K26)</f>
        <v>0.981579945817562</v>
      </c>
    </row>
    <row r="28" ht="15.75" thickBot="1">
      <c r="D28" s="1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Кашуба Д.Ю. (Darya Kashuba)</dc:creator>
  <cp:keywords/>
  <dc:description/>
  <cp:lastModifiedBy>User4</cp:lastModifiedBy>
  <cp:lastPrinted>2019-12-13T14:22:44Z</cp:lastPrinted>
  <dcterms:created xsi:type="dcterms:W3CDTF">2011-09-13T12:33:42Z</dcterms:created>
  <dcterms:modified xsi:type="dcterms:W3CDTF">2020-01-02T13:53:45Z</dcterms:modified>
  <cp:category/>
  <cp:version/>
  <cp:contentType/>
  <cp:contentStatus/>
</cp:coreProperties>
</file>